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56" windowWidth="11835" windowHeight="9270" tabRatio="773" activeTab="1"/>
  </bookViews>
  <sheets>
    <sheet name="осЖ.ор" sheetId="1" r:id="rId1"/>
    <sheet name="осЧ.ор" sheetId="2" r:id="rId2"/>
    <sheet name="З_К" sheetId="3" r:id="rId3"/>
    <sheet name="П_тур" sheetId="4" r:id="rId4"/>
    <sheet name="Ком_тур" sheetId="5" r:id="rId5"/>
    <sheet name="П_крос" sheetId="6" r:id="rId6"/>
    <sheet name="Худ_О" sheetId="7" r:id="rId7"/>
    <sheet name="Жереб" sheetId="8" r:id="rId8"/>
    <sheet name="Манд" sheetId="9" r:id="rId9"/>
    <sheet name="ОР_К" sheetId="10" r:id="rId10"/>
    <sheet name="К_Ор" sheetId="11" r:id="rId11"/>
    <sheet name="Оріент" sheetId="12" r:id="rId12"/>
    <sheet name="Жер_упр" sheetId="13" r:id="rId13"/>
    <sheet name="Т-С" sheetId="14" r:id="rId14"/>
    <sheet name="Худ" sheetId="15" r:id="rId15"/>
    <sheet name="Ест" sheetId="16" r:id="rId16"/>
    <sheet name="Зл_З_К" sheetId="17" r:id="rId17"/>
    <sheet name="Зл_п" sheetId="18" r:id="rId18"/>
    <sheet name="М_упр" sheetId="19" r:id="rId19"/>
    <sheet name="РТ-СЗ" sheetId="20" r:id="rId20"/>
  </sheets>
  <definedNames>
    <definedName name="_xlnm._FilterDatabase" localSheetId="1" hidden="1">'осЧ.ор'!$A$1:$J$66</definedName>
  </definedNames>
  <calcPr fullCalcOnLoad="1"/>
</workbook>
</file>

<file path=xl/sharedStrings.xml><?xml version="1.0" encoding="utf-8"?>
<sst xmlns="http://schemas.openxmlformats.org/spreadsheetml/2006/main" count="1134" uniqueCount="317">
  <si>
    <t>ПРІЗВИЩЕ , ІМ'Я</t>
  </si>
  <si>
    <t>КОМАНДА</t>
  </si>
  <si>
    <t>Місце</t>
  </si>
  <si>
    <t>території</t>
  </si>
  <si>
    <t xml:space="preserve">         Протокол  результатів змагань зі спортивного орієнтування в заданому напрямку</t>
  </si>
  <si>
    <t>Розр</t>
  </si>
  <si>
    <t>Фініш</t>
  </si>
  <si>
    <t>Старт</t>
  </si>
  <si>
    <t>Результат</t>
  </si>
  <si>
    <t>Вик.р.</t>
  </si>
  <si>
    <t>Штраф</t>
  </si>
  <si>
    <t>ЦЕНТР ТУРИЗМУ, СПОРТУ ТА ЕКСКУРСІЙ</t>
  </si>
  <si>
    <t xml:space="preserve"> "ОБЛАСНІ ТУРИСТСЬКІ ЗМАГАННЯ СЕРЕД ПРАЦІВНИКІВ ОСВІТИ "</t>
  </si>
  <si>
    <t xml:space="preserve">         18.09.09    оз. Пісочне, Шацького р-ну                    Начальник дистанцій Мальчик І. Контр.час -1 год.</t>
  </si>
  <si>
    <t>№п\п</t>
  </si>
  <si>
    <t>Головний суддя Толстіхін Л. ________________ Головний секретар Гуцаленко В.__________</t>
  </si>
  <si>
    <t xml:space="preserve">        Командний протокол  результатів змагань зі спортивного орієнтування в заданому напрямку</t>
  </si>
  <si>
    <t>К О М А Н Д А</t>
  </si>
  <si>
    <t xml:space="preserve">      Загально-командний протокол</t>
  </si>
  <si>
    <t xml:space="preserve">         18.09.09    оз. Пісочне, Шацького р-ну                  .</t>
  </si>
  <si>
    <t>Орієнтування</t>
  </si>
  <si>
    <t>Смуга перешкод</t>
  </si>
  <si>
    <t>Крос-похід</t>
  </si>
  <si>
    <t>тур.сам</t>
  </si>
  <si>
    <t>віктор</t>
  </si>
  <si>
    <t>тур.ест</t>
  </si>
  <si>
    <t>сума м</t>
  </si>
  <si>
    <t>заг.м.к.</t>
  </si>
  <si>
    <t xml:space="preserve">                         Конкурси(0,7)</t>
  </si>
  <si>
    <t>загальна</t>
  </si>
  <si>
    <t>місце</t>
  </si>
  <si>
    <t>Час прох</t>
  </si>
  <si>
    <t xml:space="preserve">        Командний протокол  результатів змагань з пішохідного туризму "Смуга перешкод"</t>
  </si>
  <si>
    <t xml:space="preserve">        Командний протокол  результатів змагань з пішохідного туризму "Крос -похід"</t>
  </si>
  <si>
    <t>Бали</t>
  </si>
  <si>
    <t>Ч-1</t>
  </si>
  <si>
    <t>Ч-2</t>
  </si>
  <si>
    <t>Ч-3</t>
  </si>
  <si>
    <t>Ж-1</t>
  </si>
  <si>
    <t>Ж-2</t>
  </si>
  <si>
    <t>Ж-3</t>
  </si>
  <si>
    <t>Сума 4х</t>
  </si>
  <si>
    <t xml:space="preserve">                       "1-ТУРИСТСЬКО-СПОРТИВНИЙ ЗЛІТ ПРАЦІВНИКІВ УПРАВЛІНЬ ТА ВІДДІЛІВ ОСВІТИ "</t>
  </si>
  <si>
    <t xml:space="preserve">          ГРУПА  Ж-А     16 КП 3 км</t>
  </si>
  <si>
    <t>кашовари</t>
  </si>
  <si>
    <t>тур. єдн. нас</t>
  </si>
  <si>
    <t>сума бал</t>
  </si>
  <si>
    <t>Горохівський р-н</t>
  </si>
  <si>
    <t>К.-Каширський р-н</t>
  </si>
  <si>
    <t>Ківерцівський р-н</t>
  </si>
  <si>
    <t>Ковельськийр-н</t>
  </si>
  <si>
    <t>Локачинський р-н</t>
  </si>
  <si>
    <t>Луцький р-н</t>
  </si>
  <si>
    <t>Любешівський р-н</t>
  </si>
  <si>
    <t>Любомльський р-н</t>
  </si>
  <si>
    <t>Маневицький р-н</t>
  </si>
  <si>
    <t>Ратнівський р-н</t>
  </si>
  <si>
    <t>Рожищенський р-н</t>
  </si>
  <si>
    <t>Старовиживськийо р-н</t>
  </si>
  <si>
    <t>Турійський р-н</t>
  </si>
  <si>
    <t>Шацький р-н</t>
  </si>
  <si>
    <t>м. В.-Волинський</t>
  </si>
  <si>
    <t>м. Ковель</t>
  </si>
  <si>
    <t>м. Луцьк</t>
  </si>
  <si>
    <t>м. Нововолинськ</t>
  </si>
  <si>
    <t>Паспорт</t>
  </si>
  <si>
    <t>Давідка</t>
  </si>
  <si>
    <t>лікар</t>
  </si>
  <si>
    <t>Печатка організації</t>
  </si>
  <si>
    <t>Примітка</t>
  </si>
  <si>
    <t xml:space="preserve">                                   Заявка</t>
  </si>
  <si>
    <t>Протокол мандатної комісії</t>
  </si>
  <si>
    <t xml:space="preserve"> Головний секретар Гуцаленко В.__________</t>
  </si>
  <si>
    <t>Голова мандатної комісії</t>
  </si>
  <si>
    <t>В и д и</t>
  </si>
  <si>
    <t>Протокол жеребкування</t>
  </si>
  <si>
    <t>Крос похід</t>
  </si>
  <si>
    <t>худ.сам</t>
  </si>
  <si>
    <t>Комб-на тур ест.</t>
  </si>
  <si>
    <t>тур.-спорт зм</t>
  </si>
  <si>
    <t>Рівне</t>
  </si>
  <si>
    <t>Управління освіти і науки Волині</t>
  </si>
  <si>
    <t>Управління освіти і науки Рівне</t>
  </si>
  <si>
    <t xml:space="preserve">Е т а п и </t>
  </si>
  <si>
    <t>Сума</t>
  </si>
  <si>
    <t xml:space="preserve">         19.09.09    оз. Пісочне, Шацького р-ну                    Начальник дистанцій </t>
  </si>
  <si>
    <t>Оришко О</t>
  </si>
  <si>
    <t xml:space="preserve">        20.09.09    оз. Пісочне, Шацького р-ну                    Начальник дистанцій </t>
  </si>
  <si>
    <t xml:space="preserve">         18-20.09.09    оз. Пісочне, Шацького р-ну                  .</t>
  </si>
  <si>
    <t>Волинський ЦНТТУМ</t>
  </si>
  <si>
    <t>Відділ освіти Ковельський р-н</t>
  </si>
  <si>
    <t>Відділ освіти Любомльський р-н</t>
  </si>
  <si>
    <t>Відділ освіти Рожищенський р-н</t>
  </si>
  <si>
    <t>Відділ освіти Шацький р-н</t>
  </si>
  <si>
    <t>Управління освіти м.В-Волинськ</t>
  </si>
  <si>
    <t>Управління освіти м.Ковель</t>
  </si>
  <si>
    <t>сума місць</t>
  </si>
  <si>
    <t xml:space="preserve">                                  Конкурси</t>
  </si>
  <si>
    <t>Загальне</t>
  </si>
  <si>
    <t>№ ком</t>
  </si>
  <si>
    <t xml:space="preserve">        Командний протокол  результатів змагань  "Комбінована туристська естафета"</t>
  </si>
  <si>
    <t xml:space="preserve">        Командний протокол  результатів Розважально туристсько-спортивних змагань</t>
  </si>
  <si>
    <t xml:space="preserve">                                Заявка</t>
  </si>
  <si>
    <t>№уч</t>
  </si>
  <si>
    <t>Павловська Оксана</t>
  </si>
  <si>
    <t>б/р</t>
  </si>
  <si>
    <t>Соколова Жанна</t>
  </si>
  <si>
    <t>ІІ</t>
  </si>
  <si>
    <t>Лисий Ігор</t>
  </si>
  <si>
    <t>Шкрамко Ярослав</t>
  </si>
  <si>
    <t>Яковлєв Володимир</t>
  </si>
  <si>
    <t>Купа Катерина</t>
  </si>
  <si>
    <t>Гіль Наталія</t>
  </si>
  <si>
    <t>Запура Олена</t>
  </si>
  <si>
    <t>Мандрика Юрій</t>
  </si>
  <si>
    <t>Запура Дмитро</t>
  </si>
  <si>
    <t>Міщук Володимир</t>
  </si>
  <si>
    <t>Яцюра Тетяна</t>
  </si>
  <si>
    <t>Ковальчук Оксана</t>
  </si>
  <si>
    <t>Наумчик Наталія</t>
  </si>
  <si>
    <t>Федорук Микола</t>
  </si>
  <si>
    <t>Манашук Роман</t>
  </si>
  <si>
    <t>Забощук Андрій</t>
  </si>
  <si>
    <t>Тананайський Юрій</t>
  </si>
  <si>
    <t>Ніколайчук Василь</t>
  </si>
  <si>
    <t>Личко Світлана</t>
  </si>
  <si>
    <t>ІІІ</t>
  </si>
  <si>
    <t>Ничипорук Галина</t>
  </si>
  <si>
    <t>Миронюк Тетяна</t>
  </si>
  <si>
    <t>Петрочук Дмитро</t>
  </si>
  <si>
    <t>КМС</t>
  </si>
  <si>
    <t>Єрко Андрій</t>
  </si>
  <si>
    <t>Волинець Ярослав</t>
  </si>
  <si>
    <t>І</t>
  </si>
  <si>
    <t>Войтович Ірина</t>
  </si>
  <si>
    <t>Казнадзей Тетяна</t>
  </si>
  <si>
    <t>Кантерук Олена</t>
  </si>
  <si>
    <t>Абрамюк Лілія</t>
  </si>
  <si>
    <t xml:space="preserve">Гаврилюк Олександр </t>
  </si>
  <si>
    <t>Бродоса Олександр</t>
  </si>
  <si>
    <t>Кльофа Володимир</t>
  </si>
  <si>
    <t>Пик Мирослав</t>
  </si>
  <si>
    <t>Ковч Іван</t>
  </si>
  <si>
    <t>Савчук Олександр</t>
  </si>
  <si>
    <t>Придатко Олександр</t>
  </si>
  <si>
    <t>Горпинін Вікторія</t>
  </si>
  <si>
    <t>Павловська Тетяна</t>
  </si>
  <si>
    <t>Вознюк Лариса</t>
  </si>
  <si>
    <t>Головійчук Леся</t>
  </si>
  <si>
    <t>Дударчук Лариса</t>
  </si>
  <si>
    <t>Лактюк Тетяна</t>
  </si>
  <si>
    <t>Панасюк Анатолій</t>
  </si>
  <si>
    <t>Шульга Валерій</t>
  </si>
  <si>
    <t>МС</t>
  </si>
  <si>
    <t>Артемук Ірина</t>
  </si>
  <si>
    <t>Мельник Андрій</t>
  </si>
  <si>
    <t>Герасимук Анатолій</t>
  </si>
  <si>
    <t>Бакун Юрій</t>
  </si>
  <si>
    <t>Курилюк Роман</t>
  </si>
  <si>
    <t>Павлюк Павло</t>
  </si>
  <si>
    <t>Прохорчук Андрій</t>
  </si>
  <si>
    <t>Вісин Ігор</t>
  </si>
  <si>
    <t>Лисюк Сергій</t>
  </si>
  <si>
    <t>Данилюк Олександр</t>
  </si>
  <si>
    <t>Коренга Лариса</t>
  </si>
  <si>
    <t>Якобчук Інна</t>
  </si>
  <si>
    <t>Митюк Наталія</t>
  </si>
  <si>
    <t>Яскульська Оксана</t>
  </si>
  <si>
    <t>Оксенчук Тетяна</t>
  </si>
  <si>
    <t>Миронюк Інна</t>
  </si>
  <si>
    <t>Заєць Галина</t>
  </si>
  <si>
    <t>Амельченко Людмила</t>
  </si>
  <si>
    <t>Шумук Світлана</t>
  </si>
  <si>
    <t>Лотоцька Жанна</t>
  </si>
  <si>
    <t>Степук Інга</t>
  </si>
  <si>
    <t>Михасик Ірина</t>
  </si>
  <si>
    <t>Петрик Ігор</t>
  </si>
  <si>
    <t>Жгутов Леонід</t>
  </si>
  <si>
    <t>Бачинський Олег</t>
  </si>
  <si>
    <t>Стасюк Валентина</t>
  </si>
  <si>
    <t>Родзінська Людмила</t>
  </si>
  <si>
    <t>Лич Світлана</t>
  </si>
  <si>
    <t>Кирилюк Олександр</t>
  </si>
  <si>
    <t>Нивчик Василь</t>
  </si>
  <si>
    <t>Ковальчук Петро</t>
  </si>
  <si>
    <t>Ткаченко Василь</t>
  </si>
  <si>
    <t>Тищук Іван</t>
  </si>
  <si>
    <t>Карпік Сергій</t>
  </si>
  <si>
    <t>Світоч Ольга</t>
  </si>
  <si>
    <t>Смічик Анна</t>
  </si>
  <si>
    <t>Пугачук Наталія</t>
  </si>
  <si>
    <t>Грисюк Людмила</t>
  </si>
  <si>
    <t>Салюк Тетяна</t>
  </si>
  <si>
    <t>Босак Олена</t>
  </si>
  <si>
    <t>Ольховик Леонід</t>
  </si>
  <si>
    <t>Левчук Федір</t>
  </si>
  <si>
    <t>Кравець  Ігор</t>
  </si>
  <si>
    <t>Ковальчук Олег</t>
  </si>
  <si>
    <t>Поліщук Павло</t>
  </si>
  <si>
    <t>Дурик Микола</t>
  </si>
  <si>
    <t>Дичковська Світлана</t>
  </si>
  <si>
    <t>Яцюк Алла</t>
  </si>
  <si>
    <t>Веремейчик Галина</t>
  </si>
  <si>
    <t>Карпюк Алла</t>
  </si>
  <si>
    <t>Ващук Ольга</t>
  </si>
  <si>
    <t>Іваничі</t>
  </si>
  <si>
    <t>Сорока Олександр</t>
  </si>
  <si>
    <t>Любеля Олег</t>
  </si>
  <si>
    <t>Воробік Роман</t>
  </si>
  <si>
    <t>Бурбан Юрій</t>
  </si>
  <si>
    <t>Давидюк Валентин</t>
  </si>
  <si>
    <t>Кідиба Олександр</t>
  </si>
  <si>
    <r>
      <t>Савієвська Мар</t>
    </r>
    <r>
      <rPr>
        <sz val="10"/>
        <rFont val="Arial"/>
        <family val="2"/>
      </rPr>
      <t>′</t>
    </r>
    <r>
      <rPr>
        <sz val="10"/>
        <rFont val="Arial Cyr"/>
        <family val="0"/>
      </rPr>
      <t>яна</t>
    </r>
  </si>
  <si>
    <t>Арцаба Іванна</t>
  </si>
  <si>
    <t>Бухович Олена</t>
  </si>
  <si>
    <t>Козлюк Євгенія</t>
  </si>
  <si>
    <t>Римчук Марія</t>
  </si>
  <si>
    <t>Назарук Тетяна</t>
  </si>
  <si>
    <t>К-Каширський р-н</t>
  </si>
  <si>
    <t>Борисюк  Віталій</t>
  </si>
  <si>
    <t>Капець Василь</t>
  </si>
  <si>
    <t>Кундік Сергій</t>
  </si>
  <si>
    <t>Бубало Іванна</t>
  </si>
  <si>
    <t>Процик Ольга</t>
  </si>
  <si>
    <t>Дмитрук Олена</t>
  </si>
  <si>
    <t>Філозоф Мирослав</t>
  </si>
  <si>
    <t>Дзюра Андрій</t>
  </si>
  <si>
    <t>Востріков Андрій</t>
  </si>
  <si>
    <t>Пігула Алла</t>
  </si>
  <si>
    <t>Гордовська Інна</t>
  </si>
  <si>
    <r>
      <t>Хом</t>
    </r>
    <r>
      <rPr>
        <sz val="10"/>
        <rFont val="Arial"/>
        <family val="2"/>
      </rPr>
      <t>′</t>
    </r>
    <r>
      <rPr>
        <sz val="10"/>
        <rFont val="Arial Cyr"/>
        <family val="0"/>
      </rPr>
      <t>як Юлія</t>
    </r>
  </si>
  <si>
    <t>Управління освіти К.-Каширський р-н</t>
  </si>
  <si>
    <t>Управління освіти і науки Луцький р-н</t>
  </si>
  <si>
    <t>ЗНЯТИЙ</t>
  </si>
  <si>
    <t xml:space="preserve">          ГРУПА   Ч-А     8 КП 2,5 км</t>
  </si>
  <si>
    <t xml:space="preserve">          ГРУПА   Ж-А     6 КП 1,6 км</t>
  </si>
  <si>
    <t>Порва Іванна</t>
  </si>
  <si>
    <t>Віділ освіти Луцький р-н</t>
  </si>
  <si>
    <t>Відділ освіти К.-Каширський р-н</t>
  </si>
  <si>
    <t>Управління освіти і науки Волинської ОДА</t>
  </si>
  <si>
    <t>Управління освіти м.В-Волинського</t>
  </si>
  <si>
    <t>Управління освіти і науки Рівненської ОДА</t>
  </si>
  <si>
    <t>Управлінян освіти і науки м.Ковель</t>
  </si>
  <si>
    <t>Рівненської ОСЮТ</t>
  </si>
  <si>
    <t>Іваничівський р-н</t>
  </si>
  <si>
    <t>Рівненська СЮТ</t>
  </si>
  <si>
    <t xml:space="preserve">         18.09.09    оз. Пісочне, Шацького р-ну                    </t>
  </si>
  <si>
    <t>Прізвище, Ім'я</t>
  </si>
  <si>
    <t>Команда</t>
  </si>
  <si>
    <t>в залік</t>
  </si>
  <si>
    <t>гірші</t>
  </si>
  <si>
    <t>Командний протокол  результатів змагань зі спортивного орієнтування в заданому напрямку</t>
  </si>
  <si>
    <t>Клас МР Ранг 37,4б</t>
  </si>
  <si>
    <t>2р 114% 12,49, 3р 135% 15,11</t>
  </si>
  <si>
    <t>Виконання розрядів чоловіки</t>
  </si>
  <si>
    <t>Виконання розрядів жінки</t>
  </si>
  <si>
    <t>Клас 1р Ранг 123,2б</t>
  </si>
  <si>
    <t>1р 111% 15,30  2р 123% 18,01, 3р 154% 21,31</t>
  </si>
  <si>
    <t>1</t>
  </si>
  <si>
    <t>2</t>
  </si>
  <si>
    <t>3</t>
  </si>
  <si>
    <t xml:space="preserve"> -</t>
  </si>
  <si>
    <t>КОМБІНОВАНА ТУРИСТСЬКА ЕСТАФЕТА</t>
  </si>
  <si>
    <t xml:space="preserve">         19.09.09    оз. Пісочне, Шацького р-ну                  .</t>
  </si>
  <si>
    <t>Час проходження</t>
  </si>
  <si>
    <t>Штраф етапи</t>
  </si>
  <si>
    <t>Штраф палатка</t>
  </si>
  <si>
    <t>Старший суддя виду Третевич Б.___________________</t>
  </si>
  <si>
    <t xml:space="preserve"> Головний секретар Гуцаленко В.________________</t>
  </si>
  <si>
    <t>Старший суддя виду Яцюк О.___________________</t>
  </si>
  <si>
    <t xml:space="preserve"> "1-ТУРИСТСЬКО-СПОРТИВНИЙ ЗЛІТ ПРАЦІВНИКІВ УПРАВЛІНЬ ТА ВІДДІЛІВ ОСВІТИ "</t>
  </si>
  <si>
    <t>КОНКУРС ХУДОЖНЬОЇ САМОДІЯЛЬНОСТІ</t>
  </si>
  <si>
    <t>Старший суддя виду Павлюк К.___________________</t>
  </si>
  <si>
    <t>Старовиживський р-н</t>
  </si>
  <si>
    <t>змагання</t>
  </si>
  <si>
    <t xml:space="preserve">Тур.-спорт. </t>
  </si>
  <si>
    <t>Комбінована</t>
  </si>
  <si>
    <t>тур.естаф.</t>
  </si>
  <si>
    <t>ня</t>
  </si>
  <si>
    <t>Орієнтуван-</t>
  </si>
  <si>
    <t>сума місц</t>
  </si>
  <si>
    <t>бали</t>
  </si>
  <si>
    <t>штрафів</t>
  </si>
  <si>
    <t xml:space="preserve">         16.09.09    оз. Пісочне, Шацького р-ну                  .</t>
  </si>
  <si>
    <t>1 забіг</t>
  </si>
  <si>
    <t>2 забіг</t>
  </si>
  <si>
    <t>ТУРИСТСЬКО-СПОРТИВНІ ЗМАГАННЯ</t>
  </si>
  <si>
    <t>Старший суддя виду Оришко О.________________ Головний секретар Гуцаленко В.__________</t>
  </si>
  <si>
    <t>старт</t>
  </si>
  <si>
    <t xml:space="preserve">        19.09.09    оз. Пісочне, Шацького р-ну                    Начальник дистанцій </t>
  </si>
  <si>
    <t xml:space="preserve">        Командний протокол  результатів конкурсу з комбінованої туристської естафети</t>
  </si>
  <si>
    <t>Третевич Б</t>
  </si>
  <si>
    <t>Штраф вода</t>
  </si>
  <si>
    <t>Штраф вело</t>
  </si>
  <si>
    <t>Поправка палатка</t>
  </si>
  <si>
    <t>Сума штрафів</t>
  </si>
  <si>
    <t>штраф</t>
  </si>
  <si>
    <t>Рівне ОСЮТ</t>
  </si>
  <si>
    <t>Іваничівський р-н.</t>
  </si>
  <si>
    <t>МІСЦЕ</t>
  </si>
  <si>
    <t xml:space="preserve"> </t>
  </si>
  <si>
    <t>Відділ освіти К-Каширський р-н</t>
  </si>
  <si>
    <t>Відділ освіти Луцький р-н</t>
  </si>
  <si>
    <t>нестарт.</t>
  </si>
  <si>
    <t>5</t>
  </si>
  <si>
    <t>6</t>
  </si>
  <si>
    <t>7</t>
  </si>
  <si>
    <t xml:space="preserve">         20.09.09    оз. Пісочне, Шацького р-ну      Начальник дистанцій Мальчик І. Контр.час -20хв.</t>
  </si>
  <si>
    <t>4</t>
  </si>
  <si>
    <t>без ор</t>
  </si>
  <si>
    <t>9</t>
  </si>
  <si>
    <t>зняті 2ет</t>
  </si>
  <si>
    <t>клас Б</t>
  </si>
  <si>
    <t>Старший суддя Мелимука В.. ________________ Головний секретар Гуцаленко В.__________</t>
  </si>
  <si>
    <t>без смуги</t>
  </si>
  <si>
    <t>КОНКУРС ТУРИСТСЬКОЇ САМОДІЯЛЬНОСТІ</t>
  </si>
  <si>
    <t>Рівненська ОСЮТ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</si>
</sst>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&quot;;\-#,##0\ &quot;Гр&quot;"/>
    <numFmt numFmtId="181" formatCode="#,##0\ &quot;Гр&quot;;[Red]\-#,##0\ &quot;Гр&quot;"/>
    <numFmt numFmtId="182" formatCode="#,##0.00\ &quot;Гр&quot;;\-#,##0.00\ &quot;Гр&quot;"/>
    <numFmt numFmtId="183" formatCode="#,##0.00\ &quot;Гр&quot;;[Red]\-#,##0.00\ &quot;Гр&quot;"/>
    <numFmt numFmtId="184" formatCode="_-* #,##0\ &quot;Гр&quot;_-;\-* #,##0\ &quot;Гр&quot;_-;_-* &quot;-&quot;\ &quot;Гр&quot;_-;_-@_-"/>
    <numFmt numFmtId="185" formatCode="_-* #,##0\ _Г_р_-;\-* #,##0\ _Г_р_-;_-* &quot;-&quot;\ _Г_р_-;_-@_-"/>
    <numFmt numFmtId="186" formatCode="_-* #,##0.00\ &quot;Гр&quot;_-;\-* #,##0.00\ &quot;Гр&quot;_-;_-* &quot;-&quot;??\ &quot;Гр&quot;_-;_-@_-"/>
    <numFmt numFmtId="187" formatCode="_-* #,##0.00\ _Г_р_-;\-* #,##0.00\ _Г_р_-;_-* &quot;-&quot;??\ _Г_р_-;_-@_-"/>
    <numFmt numFmtId="188" formatCode="0.0"/>
    <numFmt numFmtId="189" formatCode="#,##0.00\ _к_.;[Red]#,##0.00\ _к_."/>
    <numFmt numFmtId="190" formatCode="0000"/>
    <numFmt numFmtId="191" formatCode="d\ mmm"/>
    <numFmt numFmtId="192" formatCode="d/m"/>
    <numFmt numFmtId="193" formatCode="h:mm:ss;@"/>
    <numFmt numFmtId="194" formatCode="0;[Red]0"/>
    <numFmt numFmtId="195" formatCode="0.00;[Red]0.00"/>
    <numFmt numFmtId="196" formatCode="[$-422]d\ mmmm\ yyyy&quot; 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;[Red]0.0"/>
    <numFmt numFmtId="202" formatCode="[$-F400]h:mm:ss\ AM/PM"/>
    <numFmt numFmtId="203" formatCode="#,##0.00_р_.;[Red]#,##0.00_р_."/>
    <numFmt numFmtId="204" formatCode="mm:ss.0;@"/>
    <numFmt numFmtId="205" formatCode="hh:mm:ss;@"/>
    <numFmt numFmtId="206" formatCode="mmm/yyyy"/>
    <numFmt numFmtId="207" formatCode="h:mm;@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left"/>
    </xf>
    <xf numFmtId="19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94" fontId="0" fillId="0" borderId="1" xfId="0" applyNumberFormat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194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194" fontId="0" fillId="0" borderId="0" xfId="0" applyNumberFormat="1" applyBorder="1" applyAlignment="1">
      <alignment/>
    </xf>
    <xf numFmtId="194" fontId="0" fillId="0" borderId="1" xfId="0" applyNumberFormat="1" applyFill="1" applyBorder="1" applyAlignment="1">
      <alignment/>
    </xf>
    <xf numFmtId="21" fontId="0" fillId="0" borderId="5" xfId="0" applyNumberFormat="1" applyBorder="1" applyAlignment="1">
      <alignment/>
    </xf>
    <xf numFmtId="194" fontId="0" fillId="0" borderId="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1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1" fontId="0" fillId="0" borderId="21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46" fontId="1" fillId="0" borderId="23" xfId="0" applyNumberFormat="1" applyFont="1" applyBorder="1" applyAlignment="1">
      <alignment/>
    </xf>
    <xf numFmtId="21" fontId="0" fillId="0" borderId="24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21" fontId="0" fillId="0" borderId="2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1" fontId="0" fillId="0" borderId="8" xfId="0" applyNumberFormat="1" applyBorder="1" applyAlignment="1">
      <alignment/>
    </xf>
    <xf numFmtId="21" fontId="0" fillId="0" borderId="6" xfId="0" applyNumberFormat="1" applyBorder="1" applyAlignment="1">
      <alignment/>
    </xf>
    <xf numFmtId="46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1" fontId="0" fillId="0" borderId="27" xfId="0" applyNumberFormat="1" applyBorder="1" applyAlignment="1">
      <alignment/>
    </xf>
    <xf numFmtId="4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9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/>
    </xf>
    <xf numFmtId="194" fontId="0" fillId="0" borderId="1" xfId="0" applyNumberFormat="1" applyBorder="1" applyAlignment="1">
      <alignment horizontal="distributed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94" fontId="0" fillId="0" borderId="0" xfId="0" applyNumberFormat="1" applyBorder="1" applyAlignment="1">
      <alignment horizontal="center"/>
    </xf>
    <xf numFmtId="194" fontId="0" fillId="0" borderId="5" xfId="0" applyNumberFormat="1" applyBorder="1" applyAlignment="1">
      <alignment horizontal="distributed"/>
    </xf>
    <xf numFmtId="0" fontId="0" fillId="0" borderId="11" xfId="0" applyBorder="1" applyAlignment="1">
      <alignment/>
    </xf>
    <xf numFmtId="193" fontId="0" fillId="0" borderId="0" xfId="0" applyNumberFormat="1" applyFill="1" applyBorder="1" applyAlignment="1">
      <alignment horizontal="center"/>
    </xf>
    <xf numFmtId="202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20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workbookViewId="0" topLeftCell="A4">
      <selection activeCell="C12" sqref="C12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20.125" style="0" customWidth="1"/>
    <col min="4" max="4" width="9.375" style="0" customWidth="1"/>
    <col min="5" max="5" width="6.75390625" style="0" customWidth="1"/>
    <col min="7" max="7" width="8.25390625" style="0" customWidth="1"/>
    <col min="8" max="8" width="9.75390625" style="0" customWidth="1"/>
    <col min="9" max="9" width="5.875" style="0" customWidth="1"/>
    <col min="10" max="10" width="5.75390625" style="85" customWidth="1"/>
    <col min="11" max="11" width="4.75390625" style="0" customWidth="1"/>
    <col min="12" max="12" width="5.875" style="0" customWidth="1"/>
  </cols>
  <sheetData>
    <row r="1" spans="2:5" ht="9.75" customHeight="1">
      <c r="B1" s="49"/>
      <c r="C1" s="50" t="s">
        <v>11</v>
      </c>
      <c r="D1" s="50"/>
      <c r="E1" s="49"/>
    </row>
    <row r="2" ht="10.5" customHeight="1">
      <c r="B2" t="s">
        <v>4</v>
      </c>
    </row>
    <row r="3" spans="3:4" ht="10.5" customHeight="1">
      <c r="C3" s="8" t="s">
        <v>12</v>
      </c>
      <c r="D3" s="8"/>
    </row>
    <row r="4" ht="10.5" customHeight="1">
      <c r="B4" t="s">
        <v>13</v>
      </c>
    </row>
    <row r="5" ht="10.5" customHeight="1">
      <c r="B5" t="s">
        <v>235</v>
      </c>
    </row>
    <row r="6" spans="1:10" ht="10.5" customHeight="1">
      <c r="A6" s="6" t="s">
        <v>14</v>
      </c>
      <c r="B6" s="6" t="s">
        <v>0</v>
      </c>
      <c r="C6" s="6" t="s">
        <v>1</v>
      </c>
      <c r="D6" s="7" t="s">
        <v>103</v>
      </c>
      <c r="E6" s="32" t="s">
        <v>5</v>
      </c>
      <c r="F6" s="6" t="s">
        <v>6</v>
      </c>
      <c r="G6" s="6" t="s">
        <v>7</v>
      </c>
      <c r="H6" s="6" t="s">
        <v>8</v>
      </c>
      <c r="I6" s="6" t="s">
        <v>2</v>
      </c>
      <c r="J6" s="87" t="s">
        <v>9</v>
      </c>
    </row>
    <row r="7" spans="1:11" ht="12.75">
      <c r="A7" s="16">
        <v>1</v>
      </c>
      <c r="B7" s="16" t="s">
        <v>167</v>
      </c>
      <c r="C7" s="16" t="s">
        <v>58</v>
      </c>
      <c r="D7" s="14">
        <v>58</v>
      </c>
      <c r="E7" s="14" t="s">
        <v>105</v>
      </c>
      <c r="F7" s="47">
        <v>0.01267361111111111</v>
      </c>
      <c r="G7" s="47">
        <v>0.00486111111111111</v>
      </c>
      <c r="H7" s="47">
        <f aca="true" t="shared" si="0" ref="H7:H38">SUM(F7-G7)</f>
        <v>0.007812499999999999</v>
      </c>
      <c r="I7" s="48">
        <v>1</v>
      </c>
      <c r="J7" s="85" t="s">
        <v>259</v>
      </c>
      <c r="K7" s="10"/>
    </row>
    <row r="8" spans="1:11" ht="12.75">
      <c r="A8" s="6">
        <v>2</v>
      </c>
      <c r="B8" s="6" t="s">
        <v>136</v>
      </c>
      <c r="C8" s="6" t="s">
        <v>63</v>
      </c>
      <c r="D8" s="7">
        <v>18</v>
      </c>
      <c r="E8" s="7" t="s">
        <v>107</v>
      </c>
      <c r="F8" s="38">
        <v>0.0375462962962963</v>
      </c>
      <c r="G8" s="38">
        <v>0.0291666666666666</v>
      </c>
      <c r="H8" s="38">
        <f t="shared" si="0"/>
        <v>0.008379629629629699</v>
      </c>
      <c r="I8" s="33">
        <v>2</v>
      </c>
      <c r="J8" s="85" t="s">
        <v>259</v>
      </c>
      <c r="K8" s="10"/>
    </row>
    <row r="9" spans="1:11" ht="12.75">
      <c r="A9" s="16">
        <v>3</v>
      </c>
      <c r="B9" s="6" t="s">
        <v>214</v>
      </c>
      <c r="C9" s="31" t="s">
        <v>244</v>
      </c>
      <c r="D9" s="40">
        <v>48</v>
      </c>
      <c r="E9" s="7" t="s">
        <v>105</v>
      </c>
      <c r="F9" s="38">
        <v>0.0503587962962963</v>
      </c>
      <c r="G9" s="38">
        <v>0.0416666666666666</v>
      </c>
      <c r="H9" s="38">
        <f t="shared" si="0"/>
        <v>0.008692129629629695</v>
      </c>
      <c r="I9" s="33">
        <v>3</v>
      </c>
      <c r="J9" s="85" t="s">
        <v>259</v>
      </c>
      <c r="K9" s="10"/>
    </row>
    <row r="10" spans="1:11" ht="12.75">
      <c r="A10" s="6">
        <v>4</v>
      </c>
      <c r="B10" s="6" t="s">
        <v>134</v>
      </c>
      <c r="C10" s="6" t="s">
        <v>63</v>
      </c>
      <c r="D10" s="7">
        <v>16</v>
      </c>
      <c r="E10" s="7" t="s">
        <v>130</v>
      </c>
      <c r="F10" s="38">
        <v>0.010358796296296295</v>
      </c>
      <c r="G10" s="38">
        <v>0.001388888888888889</v>
      </c>
      <c r="H10" s="38">
        <f t="shared" si="0"/>
        <v>0.008969907407407406</v>
      </c>
      <c r="I10" s="33">
        <v>4</v>
      </c>
      <c r="J10" s="85" t="s">
        <v>260</v>
      </c>
      <c r="K10" s="10"/>
    </row>
    <row r="11" spans="1:11" ht="12.75">
      <c r="A11" s="16">
        <v>5</v>
      </c>
      <c r="B11" s="6" t="s">
        <v>147</v>
      </c>
      <c r="C11" s="6" t="s">
        <v>64</v>
      </c>
      <c r="D11" s="7">
        <v>42</v>
      </c>
      <c r="E11" s="7" t="s">
        <v>126</v>
      </c>
      <c r="F11" s="38">
        <v>0.03796296296296296</v>
      </c>
      <c r="G11" s="38">
        <v>0.0284722222222222</v>
      </c>
      <c r="H11" s="38">
        <f t="shared" si="0"/>
        <v>0.009490740740740761</v>
      </c>
      <c r="I11" s="33">
        <v>5</v>
      </c>
      <c r="J11" s="85" t="s">
        <v>260</v>
      </c>
      <c r="K11" s="10"/>
    </row>
    <row r="12" spans="1:11" ht="12.75">
      <c r="A12" s="6">
        <v>6</v>
      </c>
      <c r="B12" s="6" t="s">
        <v>202</v>
      </c>
      <c r="C12" s="31" t="s">
        <v>316</v>
      </c>
      <c r="D12" s="40">
        <v>102</v>
      </c>
      <c r="E12" s="7" t="s">
        <v>105</v>
      </c>
      <c r="F12" s="38">
        <v>0.05052083333333333</v>
      </c>
      <c r="G12" s="38">
        <v>0.0409722222222222</v>
      </c>
      <c r="H12" s="38">
        <f t="shared" si="0"/>
        <v>0.009548611111111126</v>
      </c>
      <c r="I12" s="33">
        <v>6</v>
      </c>
      <c r="J12" s="85" t="s">
        <v>260</v>
      </c>
      <c r="K12" s="10"/>
    </row>
    <row r="13" spans="1:11" ht="12.75">
      <c r="A13" s="16">
        <v>7</v>
      </c>
      <c r="B13" s="6" t="s">
        <v>171</v>
      </c>
      <c r="C13" s="6" t="s">
        <v>60</v>
      </c>
      <c r="D13" s="7">
        <v>53</v>
      </c>
      <c r="E13" s="7" t="s">
        <v>126</v>
      </c>
      <c r="F13" s="38">
        <v>0.027141203703703706</v>
      </c>
      <c r="G13" s="38">
        <v>0.0173611111111111</v>
      </c>
      <c r="H13" s="38">
        <f t="shared" si="0"/>
        <v>0.009780092592592604</v>
      </c>
      <c r="I13" s="33">
        <v>7</v>
      </c>
      <c r="J13" s="85" t="s">
        <v>260</v>
      </c>
      <c r="K13" s="9"/>
    </row>
    <row r="14" spans="1:11" ht="12.75">
      <c r="A14" s="6">
        <v>8</v>
      </c>
      <c r="B14" s="6" t="s">
        <v>173</v>
      </c>
      <c r="C14" s="6" t="s">
        <v>62</v>
      </c>
      <c r="D14" s="7">
        <v>70</v>
      </c>
      <c r="E14" s="7" t="s">
        <v>105</v>
      </c>
      <c r="F14" s="38">
        <v>0.012094907407407408</v>
      </c>
      <c r="G14" s="38">
        <v>0.00208333333333333</v>
      </c>
      <c r="H14" s="38">
        <f t="shared" si="0"/>
        <v>0.010011574074074079</v>
      </c>
      <c r="I14" s="33">
        <v>8</v>
      </c>
      <c r="J14" s="85" t="s">
        <v>260</v>
      </c>
      <c r="K14" s="9"/>
    </row>
    <row r="15" spans="1:11" ht="12.75">
      <c r="A15" s="16">
        <v>9</v>
      </c>
      <c r="B15" s="6" t="s">
        <v>150</v>
      </c>
      <c r="C15" s="6" t="s">
        <v>56</v>
      </c>
      <c r="D15" s="7">
        <v>36</v>
      </c>
      <c r="E15" s="7" t="s">
        <v>105</v>
      </c>
      <c r="F15" s="38">
        <v>0.04407407407407407</v>
      </c>
      <c r="G15" s="38">
        <v>0.0340277777777777</v>
      </c>
      <c r="H15" s="38">
        <f t="shared" si="0"/>
        <v>0.010046296296296373</v>
      </c>
      <c r="I15" s="33">
        <v>9</v>
      </c>
      <c r="J15" s="85" t="s">
        <v>260</v>
      </c>
      <c r="K15" s="9"/>
    </row>
    <row r="16" spans="1:11" ht="12.75">
      <c r="A16" s="6">
        <v>10</v>
      </c>
      <c r="B16" s="6" t="s">
        <v>213</v>
      </c>
      <c r="C16" s="31" t="s">
        <v>244</v>
      </c>
      <c r="D16" s="40">
        <v>47</v>
      </c>
      <c r="E16" s="7" t="s">
        <v>105</v>
      </c>
      <c r="F16" s="38">
        <v>0.03803240740740741</v>
      </c>
      <c r="G16" s="38">
        <v>0.0277777777777777</v>
      </c>
      <c r="H16" s="38">
        <f t="shared" si="0"/>
        <v>0.01025462962962971</v>
      </c>
      <c r="I16" s="33">
        <v>10</v>
      </c>
      <c r="J16" s="85" t="s">
        <v>260</v>
      </c>
      <c r="K16" s="9"/>
    </row>
    <row r="17" spans="1:11" ht="12.75">
      <c r="A17" s="16">
        <v>11</v>
      </c>
      <c r="B17" s="6" t="s">
        <v>204</v>
      </c>
      <c r="C17" s="6" t="s">
        <v>51</v>
      </c>
      <c r="D17" s="7">
        <v>96</v>
      </c>
      <c r="E17" s="7" t="s">
        <v>105</v>
      </c>
      <c r="F17" s="38">
        <v>0.04788194444444444</v>
      </c>
      <c r="G17" s="38">
        <v>0.0375</v>
      </c>
      <c r="H17" s="38">
        <f t="shared" si="0"/>
        <v>0.010381944444444444</v>
      </c>
      <c r="I17" s="33">
        <v>11</v>
      </c>
      <c r="J17" s="85" t="s">
        <v>260</v>
      </c>
      <c r="K17" s="9"/>
    </row>
    <row r="18" spans="1:11" ht="12.75">
      <c r="A18" s="6">
        <v>12</v>
      </c>
      <c r="B18" s="6" t="s">
        <v>181</v>
      </c>
      <c r="C18" s="6" t="s">
        <v>47</v>
      </c>
      <c r="D18" s="7">
        <v>84</v>
      </c>
      <c r="E18" s="7" t="s">
        <v>105</v>
      </c>
      <c r="F18" s="38">
        <v>0.05084490740740741</v>
      </c>
      <c r="G18" s="38">
        <v>0.0402777777777777</v>
      </c>
      <c r="H18" s="38">
        <f t="shared" si="0"/>
        <v>0.010567129629629711</v>
      </c>
      <c r="I18" s="33">
        <v>12</v>
      </c>
      <c r="J18" s="85" t="s">
        <v>261</v>
      </c>
      <c r="K18" s="9"/>
    </row>
    <row r="19" spans="1:11" ht="12.75">
      <c r="A19" s="16">
        <v>13</v>
      </c>
      <c r="B19" s="6" t="s">
        <v>217</v>
      </c>
      <c r="C19" s="6" t="s">
        <v>57</v>
      </c>
      <c r="D19" s="7">
        <v>108</v>
      </c>
      <c r="E19" s="7" t="s">
        <v>105</v>
      </c>
      <c r="F19" s="38">
        <v>0.043946759259259255</v>
      </c>
      <c r="G19" s="38">
        <v>0.0333333333333333</v>
      </c>
      <c r="H19" s="38">
        <f t="shared" si="0"/>
        <v>0.010613425925925957</v>
      </c>
      <c r="I19" s="33">
        <v>13</v>
      </c>
      <c r="K19" s="9"/>
    </row>
    <row r="20" spans="1:11" ht="12.75">
      <c r="A20" s="6">
        <v>14</v>
      </c>
      <c r="B20" s="6" t="s">
        <v>137</v>
      </c>
      <c r="C20" s="6" t="s">
        <v>61</v>
      </c>
      <c r="D20" s="7">
        <v>29</v>
      </c>
      <c r="E20" s="7" t="s">
        <v>105</v>
      </c>
      <c r="F20" s="38">
        <v>0.027349537037037037</v>
      </c>
      <c r="G20" s="38">
        <v>0.0166666666666666</v>
      </c>
      <c r="H20" s="38">
        <f t="shared" si="0"/>
        <v>0.010682870370370436</v>
      </c>
      <c r="I20" s="33">
        <v>14</v>
      </c>
      <c r="K20" s="9"/>
    </row>
    <row r="21" spans="1:11" ht="12.75">
      <c r="A21" s="16">
        <v>15</v>
      </c>
      <c r="B21" s="6" t="s">
        <v>174</v>
      </c>
      <c r="C21" s="6" t="s">
        <v>62</v>
      </c>
      <c r="D21" s="7">
        <v>71</v>
      </c>
      <c r="E21" s="7" t="s">
        <v>105</v>
      </c>
      <c r="F21" s="38">
        <v>0.026793981481481485</v>
      </c>
      <c r="G21" s="38">
        <v>0.0159722222222222</v>
      </c>
      <c r="H21" s="38">
        <f t="shared" si="0"/>
        <v>0.010821759259259284</v>
      </c>
      <c r="I21" s="33">
        <v>15</v>
      </c>
      <c r="K21" s="9"/>
    </row>
    <row r="22" spans="1:11" ht="12.75">
      <c r="A22" s="6">
        <v>16</v>
      </c>
      <c r="B22" s="6" t="s">
        <v>229</v>
      </c>
      <c r="C22" s="6" t="s">
        <v>52</v>
      </c>
      <c r="D22" s="7">
        <v>120</v>
      </c>
      <c r="E22" s="7" t="s">
        <v>105</v>
      </c>
      <c r="F22" s="38">
        <v>0.04789351851851852</v>
      </c>
      <c r="G22" s="38">
        <v>0.0368055555555555</v>
      </c>
      <c r="H22" s="38">
        <f t="shared" si="0"/>
        <v>0.011087962962963022</v>
      </c>
      <c r="I22" s="33">
        <v>16</v>
      </c>
      <c r="K22" s="4"/>
    </row>
    <row r="23" spans="1:11" ht="12.75">
      <c r="A23" s="16">
        <v>17</v>
      </c>
      <c r="B23" s="6" t="s">
        <v>169</v>
      </c>
      <c r="C23" s="6" t="s">
        <v>58</v>
      </c>
      <c r="D23" s="7">
        <v>60</v>
      </c>
      <c r="E23" s="7" t="s">
        <v>105</v>
      </c>
      <c r="F23" s="38">
        <v>0.043946759259259255</v>
      </c>
      <c r="G23" s="38">
        <v>0.0326388888888888</v>
      </c>
      <c r="H23" s="38">
        <f t="shared" si="0"/>
        <v>0.011307870370370454</v>
      </c>
      <c r="I23" s="33">
        <v>17</v>
      </c>
      <c r="K23" s="4"/>
    </row>
    <row r="24" spans="1:11" ht="12.75">
      <c r="A24" s="6">
        <v>18</v>
      </c>
      <c r="B24" s="6" t="s">
        <v>170</v>
      </c>
      <c r="C24" s="6" t="s">
        <v>60</v>
      </c>
      <c r="D24" s="7">
        <v>52</v>
      </c>
      <c r="E24" s="7" t="s">
        <v>105</v>
      </c>
      <c r="F24" s="38">
        <v>0.014849537037037036</v>
      </c>
      <c r="G24" s="38">
        <v>0.00347222222222222</v>
      </c>
      <c r="H24" s="38">
        <f t="shared" si="0"/>
        <v>0.011377314814814816</v>
      </c>
      <c r="I24" s="33">
        <v>18</v>
      </c>
      <c r="K24" s="4"/>
    </row>
    <row r="25" spans="1:11" ht="12.75">
      <c r="A25" s="16">
        <v>19</v>
      </c>
      <c r="B25" s="6" t="s">
        <v>190</v>
      </c>
      <c r="C25" s="6" t="s">
        <v>55</v>
      </c>
      <c r="D25" s="7">
        <v>90</v>
      </c>
      <c r="E25" s="7" t="s">
        <v>105</v>
      </c>
      <c r="F25" s="38">
        <v>0.04614583333333333</v>
      </c>
      <c r="G25" s="38">
        <v>0.0347222222222222</v>
      </c>
      <c r="H25" s="38">
        <f t="shared" si="0"/>
        <v>0.011423611111111127</v>
      </c>
      <c r="I25" s="33">
        <v>19</v>
      </c>
      <c r="K25" s="4"/>
    </row>
    <row r="26" spans="1:11" ht="12.75">
      <c r="A26" s="6">
        <v>20</v>
      </c>
      <c r="B26" s="6" t="s">
        <v>113</v>
      </c>
      <c r="C26" s="6" t="s">
        <v>54</v>
      </c>
      <c r="D26" s="7">
        <v>10</v>
      </c>
      <c r="E26" s="7" t="s">
        <v>105</v>
      </c>
      <c r="F26" s="38">
        <v>0.019178240740740742</v>
      </c>
      <c r="G26" s="38">
        <v>0.00763888888888888</v>
      </c>
      <c r="H26" s="38">
        <f t="shared" si="0"/>
        <v>0.011539351851851863</v>
      </c>
      <c r="I26" s="33">
        <v>20</v>
      </c>
      <c r="K26" s="4"/>
    </row>
    <row r="27" spans="1:11" ht="12.75">
      <c r="A27" s="16">
        <v>21</v>
      </c>
      <c r="B27" s="6" t="s">
        <v>172</v>
      </c>
      <c r="C27" s="6" t="s">
        <v>60</v>
      </c>
      <c r="D27" s="7">
        <v>54</v>
      </c>
      <c r="E27" s="7" t="s">
        <v>105</v>
      </c>
      <c r="F27" s="38">
        <v>0.042951388888888886</v>
      </c>
      <c r="G27" s="38">
        <v>0.03125</v>
      </c>
      <c r="H27" s="38">
        <f t="shared" si="0"/>
        <v>0.011701388888888886</v>
      </c>
      <c r="I27" s="33">
        <v>21</v>
      </c>
      <c r="K27" s="4"/>
    </row>
    <row r="28" spans="1:11" ht="12.75">
      <c r="A28" s="6">
        <v>22</v>
      </c>
      <c r="B28" s="6" t="s">
        <v>224</v>
      </c>
      <c r="C28" s="6" t="s">
        <v>53</v>
      </c>
      <c r="D28" s="7">
        <v>114</v>
      </c>
      <c r="E28" s="7" t="s">
        <v>105</v>
      </c>
      <c r="F28" s="38">
        <v>0.04788194444444444</v>
      </c>
      <c r="G28" s="38">
        <v>0.0361111111111111</v>
      </c>
      <c r="H28" s="38">
        <f t="shared" si="0"/>
        <v>0.011770833333333341</v>
      </c>
      <c r="I28" s="33">
        <v>22</v>
      </c>
      <c r="K28" s="4"/>
    </row>
    <row r="29" spans="1:11" ht="12.75">
      <c r="A29" s="16">
        <v>23</v>
      </c>
      <c r="B29" s="6" t="s">
        <v>135</v>
      </c>
      <c r="C29" s="6" t="s">
        <v>63</v>
      </c>
      <c r="D29" s="7">
        <v>17</v>
      </c>
      <c r="E29" s="7" t="s">
        <v>105</v>
      </c>
      <c r="F29" s="38">
        <v>0.027175925925925926</v>
      </c>
      <c r="G29" s="38">
        <v>0.0152777777777777</v>
      </c>
      <c r="H29" s="38">
        <f t="shared" si="0"/>
        <v>0.011898148148148227</v>
      </c>
      <c r="I29" s="33">
        <v>23</v>
      </c>
      <c r="K29" s="4"/>
    </row>
    <row r="30" spans="1:11" ht="12.75">
      <c r="A30" s="6">
        <v>24</v>
      </c>
      <c r="B30" s="6" t="s">
        <v>188</v>
      </c>
      <c r="C30" s="6" t="s">
        <v>55</v>
      </c>
      <c r="D30" s="7">
        <v>88</v>
      </c>
      <c r="E30" s="7" t="s">
        <v>105</v>
      </c>
      <c r="F30" s="38">
        <v>0.01900462962962963</v>
      </c>
      <c r="G30" s="38">
        <v>0.00694444444444444</v>
      </c>
      <c r="H30" s="38">
        <f t="shared" si="0"/>
        <v>0.012060185185185191</v>
      </c>
      <c r="I30" s="33">
        <v>24</v>
      </c>
      <c r="K30" s="4"/>
    </row>
    <row r="31" spans="1:11" ht="12.75">
      <c r="A31" s="16">
        <v>25</v>
      </c>
      <c r="B31" s="6" t="s">
        <v>104</v>
      </c>
      <c r="C31" s="6" t="s">
        <v>61</v>
      </c>
      <c r="D31" s="7">
        <v>28</v>
      </c>
      <c r="E31" s="7" t="s">
        <v>105</v>
      </c>
      <c r="F31" s="38">
        <v>0.014837962962962963</v>
      </c>
      <c r="G31" s="38">
        <v>0.00277777777777777</v>
      </c>
      <c r="H31" s="38">
        <f t="shared" si="0"/>
        <v>0.012060185185185193</v>
      </c>
      <c r="I31" s="33">
        <v>24</v>
      </c>
      <c r="K31" s="4"/>
    </row>
    <row r="32" spans="1:11" ht="12.75">
      <c r="A32" s="6">
        <v>26</v>
      </c>
      <c r="B32" s="6" t="s">
        <v>125</v>
      </c>
      <c r="C32" s="6" t="s">
        <v>49</v>
      </c>
      <c r="D32" s="7">
        <v>4</v>
      </c>
      <c r="E32" s="7" t="s">
        <v>126</v>
      </c>
      <c r="F32" s="38">
        <v>0.023333333333333334</v>
      </c>
      <c r="G32" s="38">
        <v>0.0111111111111111</v>
      </c>
      <c r="H32" s="38">
        <f t="shared" si="0"/>
        <v>0.012222222222222235</v>
      </c>
      <c r="I32" s="33">
        <v>26</v>
      </c>
      <c r="K32" s="4"/>
    </row>
    <row r="33" spans="1:11" ht="12.75">
      <c r="A33" s="16">
        <v>27</v>
      </c>
      <c r="B33" s="6" t="s">
        <v>166</v>
      </c>
      <c r="C33" s="6" t="s">
        <v>50</v>
      </c>
      <c r="D33" s="7">
        <v>66</v>
      </c>
      <c r="E33" s="7" t="s">
        <v>107</v>
      </c>
      <c r="F33" s="38">
        <v>0.05071759259259259</v>
      </c>
      <c r="G33" s="38">
        <v>0.0381944444444444</v>
      </c>
      <c r="H33" s="38">
        <f t="shared" si="0"/>
        <v>0.012523148148148193</v>
      </c>
      <c r="I33" s="33">
        <v>27</v>
      </c>
      <c r="K33" s="4"/>
    </row>
    <row r="34" spans="1:9" ht="12.75">
      <c r="A34" s="6">
        <v>28</v>
      </c>
      <c r="B34" s="6" t="s">
        <v>146</v>
      </c>
      <c r="C34" s="6" t="s">
        <v>64</v>
      </c>
      <c r="D34" s="7">
        <v>41</v>
      </c>
      <c r="E34" s="7" t="s">
        <v>105</v>
      </c>
      <c r="F34" s="38">
        <v>0.02711805555555555</v>
      </c>
      <c r="G34" s="38">
        <v>0.0145833333333333</v>
      </c>
      <c r="H34" s="38">
        <f t="shared" si="0"/>
        <v>0.012534722222222251</v>
      </c>
      <c r="I34" s="33">
        <v>28</v>
      </c>
    </row>
    <row r="35" spans="1:9" ht="12.75">
      <c r="A35" s="16">
        <v>29</v>
      </c>
      <c r="B35" s="6" t="s">
        <v>148</v>
      </c>
      <c r="C35" s="6" t="s">
        <v>56</v>
      </c>
      <c r="D35" s="7">
        <v>34</v>
      </c>
      <c r="E35" s="7" t="s">
        <v>105</v>
      </c>
      <c r="F35" s="38">
        <v>0.019039351851851852</v>
      </c>
      <c r="G35" s="38">
        <v>0.00625</v>
      </c>
      <c r="H35" s="38">
        <f t="shared" si="0"/>
        <v>0.012789351851851852</v>
      </c>
      <c r="I35" s="33">
        <v>29</v>
      </c>
    </row>
    <row r="36" spans="1:9" ht="12.75">
      <c r="A36" s="6">
        <v>30</v>
      </c>
      <c r="B36" s="6" t="s">
        <v>200</v>
      </c>
      <c r="C36" s="31" t="s">
        <v>316</v>
      </c>
      <c r="D36" s="40">
        <v>101</v>
      </c>
      <c r="E36" s="7" t="s">
        <v>105</v>
      </c>
      <c r="F36" s="38">
        <v>0.03998842592592593</v>
      </c>
      <c r="G36" s="38">
        <v>0.0270833333333333</v>
      </c>
      <c r="H36" s="38">
        <f t="shared" si="0"/>
        <v>0.012905092592592628</v>
      </c>
      <c r="I36" s="33">
        <v>30</v>
      </c>
    </row>
    <row r="37" spans="1:9" ht="12.75">
      <c r="A37" s="16">
        <v>31</v>
      </c>
      <c r="B37" s="6" t="s">
        <v>111</v>
      </c>
      <c r="C37" s="6" t="s">
        <v>54</v>
      </c>
      <c r="D37" s="7">
        <v>12</v>
      </c>
      <c r="E37" s="7" t="s">
        <v>105</v>
      </c>
      <c r="F37" s="38">
        <v>0.048587962962962965</v>
      </c>
      <c r="G37" s="38">
        <v>0.0354166666666666</v>
      </c>
      <c r="H37" s="38">
        <f t="shared" si="0"/>
        <v>0.013171296296296361</v>
      </c>
      <c r="I37" s="33">
        <v>31</v>
      </c>
    </row>
    <row r="38" spans="1:9" ht="12.75">
      <c r="A38" s="6">
        <v>32</v>
      </c>
      <c r="B38" s="6" t="s">
        <v>212</v>
      </c>
      <c r="C38" s="31" t="s">
        <v>244</v>
      </c>
      <c r="D38" s="40">
        <v>46</v>
      </c>
      <c r="E38" s="7" t="s">
        <v>105</v>
      </c>
      <c r="F38" s="38">
        <v>0.027060185185185187</v>
      </c>
      <c r="G38" s="38">
        <v>0.0138888888888888</v>
      </c>
      <c r="H38" s="38">
        <f t="shared" si="0"/>
        <v>0.013171296296296387</v>
      </c>
      <c r="I38" s="33">
        <v>31</v>
      </c>
    </row>
    <row r="39" spans="1:9" ht="12.75">
      <c r="A39" s="16">
        <v>33</v>
      </c>
      <c r="B39" s="6" t="s">
        <v>106</v>
      </c>
      <c r="C39" s="6" t="s">
        <v>61</v>
      </c>
      <c r="D39" s="7">
        <v>30</v>
      </c>
      <c r="E39" s="7" t="s">
        <v>107</v>
      </c>
      <c r="F39" s="38">
        <v>0.043738425925925924</v>
      </c>
      <c r="G39" s="38">
        <v>0.0305555555555555</v>
      </c>
      <c r="H39" s="38">
        <f aca="true" t="shared" si="1" ref="H39:H66">SUM(F39-G39)</f>
        <v>0.013182870370370425</v>
      </c>
      <c r="I39" s="33">
        <v>33</v>
      </c>
    </row>
    <row r="40" spans="1:9" ht="12.75">
      <c r="A40" s="6">
        <v>34</v>
      </c>
      <c r="B40" s="6" t="s">
        <v>164</v>
      </c>
      <c r="C40" s="6" t="s">
        <v>50</v>
      </c>
      <c r="D40" s="7">
        <v>64</v>
      </c>
      <c r="E40" s="7" t="s">
        <v>126</v>
      </c>
      <c r="F40" s="38">
        <v>0.02361111111111111</v>
      </c>
      <c r="G40" s="38">
        <v>0.0104166666666667</v>
      </c>
      <c r="H40" s="38">
        <f t="shared" si="1"/>
        <v>0.01319444444444441</v>
      </c>
      <c r="I40" s="33">
        <v>34</v>
      </c>
    </row>
    <row r="41" spans="1:9" ht="12.75">
      <c r="A41" s="16">
        <v>35</v>
      </c>
      <c r="B41" s="6" t="s">
        <v>175</v>
      </c>
      <c r="C41" s="6" t="s">
        <v>62</v>
      </c>
      <c r="D41" s="7">
        <v>72</v>
      </c>
      <c r="E41" s="7" t="s">
        <v>105</v>
      </c>
      <c r="F41" s="38">
        <v>0.04311342592592593</v>
      </c>
      <c r="G41" s="38">
        <v>0.0298611111111111</v>
      </c>
      <c r="H41" s="38">
        <f t="shared" si="1"/>
        <v>0.013252314814814831</v>
      </c>
      <c r="I41" s="33">
        <v>35</v>
      </c>
    </row>
    <row r="42" spans="1:9" ht="12.75">
      <c r="A42" s="6">
        <v>36</v>
      </c>
      <c r="B42" s="6" t="s">
        <v>189</v>
      </c>
      <c r="C42" s="6" t="s">
        <v>55</v>
      </c>
      <c r="D42" s="7">
        <v>89</v>
      </c>
      <c r="E42" s="7" t="s">
        <v>105</v>
      </c>
      <c r="F42" s="38">
        <v>0.03487268518518519</v>
      </c>
      <c r="G42" s="38">
        <v>0.0208333333333333</v>
      </c>
      <c r="H42" s="38">
        <f t="shared" si="1"/>
        <v>0.014039351851851886</v>
      </c>
      <c r="I42" s="33">
        <v>36</v>
      </c>
    </row>
    <row r="43" spans="1:9" ht="12.75">
      <c r="A43" s="16">
        <v>37</v>
      </c>
      <c r="B43" s="6" t="s">
        <v>201</v>
      </c>
      <c r="C43" s="6" t="s">
        <v>51</v>
      </c>
      <c r="D43" s="7">
        <v>94</v>
      </c>
      <c r="E43" s="7" t="s">
        <v>105</v>
      </c>
      <c r="F43" s="38">
        <v>0.02396990740740741</v>
      </c>
      <c r="G43" s="38">
        <v>0.00972222222222222</v>
      </c>
      <c r="H43" s="38">
        <f t="shared" si="1"/>
        <v>0.014247685185185188</v>
      </c>
      <c r="I43" s="33">
        <v>37</v>
      </c>
    </row>
    <row r="44" spans="1:9" ht="12.75">
      <c r="A44" s="6">
        <v>38</v>
      </c>
      <c r="B44" s="6" t="s">
        <v>203</v>
      </c>
      <c r="C44" s="31" t="s">
        <v>316</v>
      </c>
      <c r="D44" s="40">
        <v>100</v>
      </c>
      <c r="E44" s="7" t="s">
        <v>126</v>
      </c>
      <c r="F44" s="38">
        <v>0.027627314814814813</v>
      </c>
      <c r="G44" s="38">
        <v>0.0131944444444444</v>
      </c>
      <c r="H44" s="38">
        <f t="shared" si="1"/>
        <v>0.014432870370370414</v>
      </c>
      <c r="I44" s="33">
        <v>38</v>
      </c>
    </row>
    <row r="45" spans="1:9" ht="12.75">
      <c r="A45" s="16">
        <v>39</v>
      </c>
      <c r="B45" s="6" t="s">
        <v>179</v>
      </c>
      <c r="C45" s="6" t="s">
        <v>47</v>
      </c>
      <c r="D45" s="7">
        <v>82</v>
      </c>
      <c r="E45" s="7" t="s">
        <v>105</v>
      </c>
      <c r="F45" s="38">
        <v>0.027210648148148147</v>
      </c>
      <c r="G45" s="38">
        <v>0.0125</v>
      </c>
      <c r="H45" s="38">
        <f t="shared" si="1"/>
        <v>0.014710648148148146</v>
      </c>
      <c r="I45" s="33">
        <v>39</v>
      </c>
    </row>
    <row r="46" spans="1:9" ht="12.75">
      <c r="A46" s="6">
        <v>40</v>
      </c>
      <c r="B46" s="6" t="s">
        <v>236</v>
      </c>
      <c r="C46" s="6" t="s">
        <v>51</v>
      </c>
      <c r="D46" s="7">
        <v>95</v>
      </c>
      <c r="E46" s="7" t="s">
        <v>105</v>
      </c>
      <c r="F46" s="38">
        <v>0.03833333333333334</v>
      </c>
      <c r="G46" s="38">
        <v>0.0236111111111111</v>
      </c>
      <c r="H46" s="38">
        <f t="shared" si="1"/>
        <v>0.014722222222222237</v>
      </c>
      <c r="I46" s="33">
        <v>40</v>
      </c>
    </row>
    <row r="47" spans="1:9" ht="12.75">
      <c r="A47" s="16">
        <v>41</v>
      </c>
      <c r="B47" s="6" t="s">
        <v>191</v>
      </c>
      <c r="C47" s="6" t="s">
        <v>48</v>
      </c>
      <c r="D47" s="7">
        <v>76</v>
      </c>
      <c r="E47" s="7" t="s">
        <v>105</v>
      </c>
      <c r="F47" s="38">
        <v>0.02701388888888889</v>
      </c>
      <c r="G47" s="38">
        <v>0.0118055555555555</v>
      </c>
      <c r="H47" s="38">
        <f t="shared" si="1"/>
        <v>0.01520833333333339</v>
      </c>
      <c r="I47" s="33">
        <v>41</v>
      </c>
    </row>
    <row r="48" spans="1:9" ht="12.75">
      <c r="A48" s="6">
        <v>42</v>
      </c>
      <c r="B48" s="6" t="s">
        <v>117</v>
      </c>
      <c r="C48" s="6" t="s">
        <v>59</v>
      </c>
      <c r="D48" s="7">
        <v>22</v>
      </c>
      <c r="E48" s="7" t="s">
        <v>105</v>
      </c>
      <c r="F48" s="38">
        <v>0.019537037037037037</v>
      </c>
      <c r="G48" s="38">
        <v>0.00416666666666666</v>
      </c>
      <c r="H48" s="38">
        <f t="shared" si="1"/>
        <v>0.015370370370370378</v>
      </c>
      <c r="I48" s="33">
        <v>42</v>
      </c>
    </row>
    <row r="49" spans="1:9" ht="12.75">
      <c r="A49" s="16">
        <v>43</v>
      </c>
      <c r="B49" s="6" t="s">
        <v>230</v>
      </c>
      <c r="C49" s="6" t="s">
        <v>52</v>
      </c>
      <c r="D49" s="7">
        <v>119</v>
      </c>
      <c r="E49" s="7" t="s">
        <v>105</v>
      </c>
      <c r="F49" s="38">
        <v>0.0383912037037037</v>
      </c>
      <c r="G49" s="38">
        <v>0.0229166666666666</v>
      </c>
      <c r="H49" s="38">
        <f t="shared" si="1"/>
        <v>0.015474537037037099</v>
      </c>
      <c r="I49" s="33">
        <v>43</v>
      </c>
    </row>
    <row r="50" spans="1:9" ht="12.75">
      <c r="A50" s="6">
        <v>44</v>
      </c>
      <c r="B50" s="6" t="s">
        <v>168</v>
      </c>
      <c r="C50" s="6" t="s">
        <v>58</v>
      </c>
      <c r="D50" s="7">
        <v>59</v>
      </c>
      <c r="E50" s="7" t="s">
        <v>126</v>
      </c>
      <c r="F50" s="38">
        <v>0.0349537037037037</v>
      </c>
      <c r="G50" s="38">
        <v>0.01875</v>
      </c>
      <c r="H50" s="38">
        <f t="shared" si="1"/>
        <v>0.016203703703703703</v>
      </c>
      <c r="I50" s="33">
        <v>44</v>
      </c>
    </row>
    <row r="51" spans="1:9" ht="12.75">
      <c r="A51" s="16">
        <v>45</v>
      </c>
      <c r="B51" s="6" t="s">
        <v>180</v>
      </c>
      <c r="C51" s="6" t="s">
        <v>47</v>
      </c>
      <c r="D51" s="7">
        <v>83</v>
      </c>
      <c r="E51" s="7" t="s">
        <v>105</v>
      </c>
      <c r="F51" s="38">
        <v>0.042604166666666665</v>
      </c>
      <c r="G51" s="38">
        <v>0.0263888888888888</v>
      </c>
      <c r="H51" s="38">
        <f t="shared" si="1"/>
        <v>0.016215277777777867</v>
      </c>
      <c r="I51" s="33">
        <v>45</v>
      </c>
    </row>
    <row r="52" spans="1:9" ht="12.75">
      <c r="A52" s="6">
        <v>46</v>
      </c>
      <c r="B52" s="6" t="s">
        <v>192</v>
      </c>
      <c r="C52" s="6" t="s">
        <v>48</v>
      </c>
      <c r="D52" s="7">
        <v>77</v>
      </c>
      <c r="E52" s="7" t="s">
        <v>105</v>
      </c>
      <c r="F52" s="38">
        <v>0.042222222222222223</v>
      </c>
      <c r="G52" s="38">
        <v>0.0256944444444444</v>
      </c>
      <c r="H52" s="38">
        <f t="shared" si="1"/>
        <v>0.016527777777777822</v>
      </c>
      <c r="I52" s="33">
        <v>46</v>
      </c>
    </row>
    <row r="53" spans="1:9" ht="12.75">
      <c r="A53" s="16">
        <v>47</v>
      </c>
      <c r="B53" s="6" t="s">
        <v>228</v>
      </c>
      <c r="C53" s="6" t="s">
        <v>52</v>
      </c>
      <c r="D53" s="7">
        <v>118</v>
      </c>
      <c r="E53" s="7" t="s">
        <v>105</v>
      </c>
      <c r="F53" s="38">
        <v>0.026087962962962966</v>
      </c>
      <c r="G53" s="38">
        <v>0.00902777777777777</v>
      </c>
      <c r="H53" s="38">
        <f t="shared" si="1"/>
        <v>0.017060185185185196</v>
      </c>
      <c r="I53" s="33">
        <v>47</v>
      </c>
    </row>
    <row r="54" spans="1:9" ht="12.75">
      <c r="A54" s="6">
        <v>48</v>
      </c>
      <c r="B54" s="6" t="s">
        <v>127</v>
      </c>
      <c r="C54" s="6" t="s">
        <v>49</v>
      </c>
      <c r="D54" s="7">
        <v>5</v>
      </c>
      <c r="E54" s="7" t="s">
        <v>107</v>
      </c>
      <c r="F54" s="38">
        <v>0.04288194444444444</v>
      </c>
      <c r="G54" s="38">
        <v>0.025</v>
      </c>
      <c r="H54" s="38">
        <f t="shared" si="1"/>
        <v>0.017881944444444436</v>
      </c>
      <c r="I54" s="33">
        <v>48</v>
      </c>
    </row>
    <row r="55" spans="1:9" ht="12.75">
      <c r="A55" s="16">
        <v>49</v>
      </c>
      <c r="B55" s="6" t="s">
        <v>165</v>
      </c>
      <c r="C55" s="6" t="s">
        <v>50</v>
      </c>
      <c r="D55" s="7">
        <v>65</v>
      </c>
      <c r="E55" s="7" t="s">
        <v>126</v>
      </c>
      <c r="F55" s="38">
        <v>0.04263888888888889</v>
      </c>
      <c r="G55" s="38">
        <v>0.0243055555555555</v>
      </c>
      <c r="H55" s="38">
        <f t="shared" si="1"/>
        <v>0.018333333333333392</v>
      </c>
      <c r="I55" s="33">
        <v>49</v>
      </c>
    </row>
    <row r="56" spans="1:9" ht="12.75">
      <c r="A56" s="6">
        <v>50</v>
      </c>
      <c r="B56" s="6" t="s">
        <v>118</v>
      </c>
      <c r="C56" s="6" t="s">
        <v>59</v>
      </c>
      <c r="D56" s="7">
        <v>24</v>
      </c>
      <c r="E56" s="7" t="s">
        <v>105</v>
      </c>
      <c r="F56" s="38">
        <v>0.05034722222222222</v>
      </c>
      <c r="G56" s="38">
        <v>0.0319444444444444</v>
      </c>
      <c r="H56" s="38">
        <f t="shared" si="1"/>
        <v>0.018402777777777816</v>
      </c>
      <c r="I56" s="33">
        <v>50</v>
      </c>
    </row>
    <row r="57" spans="1:9" ht="12.75">
      <c r="A57" s="16">
        <v>51</v>
      </c>
      <c r="B57" s="6" t="s">
        <v>222</v>
      </c>
      <c r="C57" s="6" t="s">
        <v>53</v>
      </c>
      <c r="D57" s="7">
        <v>112</v>
      </c>
      <c r="E57" s="7" t="s">
        <v>105</v>
      </c>
      <c r="F57" s="38">
        <v>0.027303240740740743</v>
      </c>
      <c r="G57" s="38">
        <v>0.00833333333333333</v>
      </c>
      <c r="H57" s="38">
        <f t="shared" si="1"/>
        <v>0.018969907407407414</v>
      </c>
      <c r="I57" s="33">
        <v>51</v>
      </c>
    </row>
    <row r="58" spans="1:9" ht="12.75">
      <c r="A58" s="6">
        <v>52</v>
      </c>
      <c r="B58" s="6" t="s">
        <v>149</v>
      </c>
      <c r="C58" s="6" t="s">
        <v>56</v>
      </c>
      <c r="D58" s="7">
        <v>35</v>
      </c>
      <c r="E58" s="7" t="s">
        <v>105</v>
      </c>
      <c r="F58" s="38">
        <v>0.039155092592592596</v>
      </c>
      <c r="G58" s="38">
        <v>0.0201388888888888</v>
      </c>
      <c r="H58" s="38">
        <f t="shared" si="1"/>
        <v>0.019016203703703796</v>
      </c>
      <c r="I58" s="33">
        <v>52</v>
      </c>
    </row>
    <row r="59" spans="1:9" ht="12.75">
      <c r="A59" s="16">
        <v>53</v>
      </c>
      <c r="B59" s="6" t="s">
        <v>223</v>
      </c>
      <c r="C59" s="6" t="s">
        <v>53</v>
      </c>
      <c r="D59" s="7">
        <v>113</v>
      </c>
      <c r="E59" s="7" t="s">
        <v>105</v>
      </c>
      <c r="F59" s="38">
        <v>0.04238425925925926</v>
      </c>
      <c r="G59" s="38">
        <v>0.0222222222222222</v>
      </c>
      <c r="H59" s="38">
        <f t="shared" si="1"/>
        <v>0.02016203703703706</v>
      </c>
      <c r="I59" s="33">
        <v>53</v>
      </c>
    </row>
    <row r="60" spans="1:9" ht="12.75">
      <c r="A60" s="6">
        <v>54</v>
      </c>
      <c r="B60" s="6" t="s">
        <v>216</v>
      </c>
      <c r="C60" s="6" t="s">
        <v>57</v>
      </c>
      <c r="D60" s="7">
        <v>107</v>
      </c>
      <c r="E60" s="7" t="s">
        <v>105</v>
      </c>
      <c r="F60" s="38">
        <v>0.040219907407407406</v>
      </c>
      <c r="G60" s="38">
        <v>0.0194444444444444</v>
      </c>
      <c r="H60" s="38">
        <f t="shared" si="1"/>
        <v>0.020775462962963006</v>
      </c>
      <c r="I60" s="33">
        <v>54</v>
      </c>
    </row>
    <row r="61" spans="1:9" ht="12.75">
      <c r="A61" s="16">
        <v>55</v>
      </c>
      <c r="B61" s="6" t="s">
        <v>112</v>
      </c>
      <c r="C61" s="6" t="s">
        <v>54</v>
      </c>
      <c r="D61" s="7">
        <v>11</v>
      </c>
      <c r="E61" s="7" t="s">
        <v>105</v>
      </c>
      <c r="F61" s="38">
        <v>0.04232638888888889</v>
      </c>
      <c r="G61" s="38">
        <v>0.0215277777777777</v>
      </c>
      <c r="H61" s="38">
        <f t="shared" si="1"/>
        <v>0.02079861111111119</v>
      </c>
      <c r="I61" s="33">
        <v>55</v>
      </c>
    </row>
    <row r="62" spans="1:9" ht="12.75">
      <c r="A62" s="6">
        <v>56</v>
      </c>
      <c r="B62" s="6" t="s">
        <v>215</v>
      </c>
      <c r="C62" s="6" t="s">
        <v>57</v>
      </c>
      <c r="D62" s="7">
        <v>106</v>
      </c>
      <c r="E62" s="7" t="s">
        <v>105</v>
      </c>
      <c r="F62" s="38">
        <v>0.02697916666666667</v>
      </c>
      <c r="G62" s="38">
        <v>0.00555555555555555</v>
      </c>
      <c r="H62" s="38">
        <f t="shared" si="1"/>
        <v>0.02142361111111112</v>
      </c>
      <c r="I62" s="33">
        <v>56</v>
      </c>
    </row>
    <row r="63" spans="1:9" ht="12.75">
      <c r="A63" s="16">
        <v>57</v>
      </c>
      <c r="B63" s="6" t="s">
        <v>128</v>
      </c>
      <c r="C63" s="6" t="s">
        <v>49</v>
      </c>
      <c r="D63" s="7">
        <v>6</v>
      </c>
      <c r="E63" s="7" t="s">
        <v>126</v>
      </c>
      <c r="F63" s="38">
        <v>0.06288194444444445</v>
      </c>
      <c r="G63" s="38">
        <v>0.0388888888888888</v>
      </c>
      <c r="H63" s="38">
        <f t="shared" si="1"/>
        <v>0.02399305555555565</v>
      </c>
      <c r="I63" s="33">
        <v>57</v>
      </c>
    </row>
    <row r="64" spans="1:9" ht="12.75">
      <c r="A64" s="6">
        <v>58</v>
      </c>
      <c r="B64" s="6" t="s">
        <v>119</v>
      </c>
      <c r="C64" s="6" t="s">
        <v>59</v>
      </c>
      <c r="D64" s="7">
        <v>23</v>
      </c>
      <c r="E64" s="7" t="s">
        <v>105</v>
      </c>
      <c r="F64" s="38">
        <v>0.042847222222222224</v>
      </c>
      <c r="G64" s="38">
        <v>0.0180555555555555</v>
      </c>
      <c r="H64" s="38">
        <f t="shared" si="1"/>
        <v>0.024791666666666726</v>
      </c>
      <c r="I64" s="33">
        <v>58</v>
      </c>
    </row>
    <row r="65" spans="1:9" ht="12.75">
      <c r="A65" s="16">
        <v>59</v>
      </c>
      <c r="B65" s="6" t="s">
        <v>193</v>
      </c>
      <c r="C65" s="6" t="s">
        <v>48</v>
      </c>
      <c r="D65" s="7">
        <v>78</v>
      </c>
      <c r="E65" s="7" t="s">
        <v>105</v>
      </c>
      <c r="F65" s="38">
        <v>0.07251157407407406</v>
      </c>
      <c r="G65" s="38">
        <v>0.0395833333333333</v>
      </c>
      <c r="H65" s="38">
        <f t="shared" si="1"/>
        <v>0.032928240740740765</v>
      </c>
      <c r="I65" s="33">
        <v>59</v>
      </c>
    </row>
    <row r="66" spans="1:9" ht="12.75">
      <c r="A66" s="6">
        <v>60</v>
      </c>
      <c r="B66" s="6" t="s">
        <v>145</v>
      </c>
      <c r="C66" s="6" t="s">
        <v>64</v>
      </c>
      <c r="D66" s="7">
        <v>40</v>
      </c>
      <c r="E66" s="7" t="s">
        <v>105</v>
      </c>
      <c r="F66" s="38">
        <v>0.03491898148148148</v>
      </c>
      <c r="G66" s="38">
        <v>0.0006944444444444445</v>
      </c>
      <c r="H66" s="38">
        <f t="shared" si="1"/>
        <v>0.03422453703703704</v>
      </c>
      <c r="I66" s="33">
        <v>60</v>
      </c>
    </row>
    <row r="67" ht="9.75" customHeight="1">
      <c r="B67" s="1" t="s">
        <v>15</v>
      </c>
    </row>
  </sheetData>
  <printOptions/>
  <pageMargins left="0.1968503937007874" right="0" top="0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156"/>
  <sheetViews>
    <sheetView workbookViewId="0" topLeftCell="A1">
      <selection activeCell="B145" sqref="B145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16.75390625" style="0" customWidth="1"/>
    <col min="4" max="4" width="8.125" style="0" customWidth="1"/>
    <col min="5" max="5" width="8.25390625" style="0" customWidth="1"/>
    <col min="8" max="8" width="9.125" style="41" customWidth="1"/>
  </cols>
  <sheetData>
    <row r="1" ht="12.75">
      <c r="C1" s="8" t="s">
        <v>11</v>
      </c>
    </row>
    <row r="2" ht="12.75">
      <c r="B2" t="s">
        <v>251</v>
      </c>
    </row>
    <row r="3" ht="12.75">
      <c r="C3" s="8" t="s">
        <v>12</v>
      </c>
    </row>
    <row r="4" ht="12.75">
      <c r="B4" t="s">
        <v>246</v>
      </c>
    </row>
    <row r="5" spans="1:8" ht="12.75">
      <c r="A5" s="15"/>
      <c r="B5" s="15"/>
      <c r="C5" s="15"/>
      <c r="D5" s="15"/>
      <c r="E5" s="15"/>
      <c r="F5" s="73" t="s">
        <v>8</v>
      </c>
      <c r="G5" s="74"/>
      <c r="H5" s="75"/>
    </row>
    <row r="6" spans="1:8" ht="12.75">
      <c r="A6" s="16" t="s">
        <v>99</v>
      </c>
      <c r="B6" s="16" t="s">
        <v>247</v>
      </c>
      <c r="C6" s="16" t="s">
        <v>248</v>
      </c>
      <c r="D6" s="16" t="s">
        <v>6</v>
      </c>
      <c r="E6" s="16" t="s">
        <v>7</v>
      </c>
      <c r="F6" s="7" t="s">
        <v>250</v>
      </c>
      <c r="G6" s="7" t="s">
        <v>249</v>
      </c>
      <c r="H6" s="76" t="s">
        <v>2</v>
      </c>
    </row>
    <row r="7" spans="1:8" ht="12.75">
      <c r="A7" s="66">
        <v>1</v>
      </c>
      <c r="B7" s="16" t="s">
        <v>136</v>
      </c>
      <c r="C7" s="16" t="s">
        <v>63</v>
      </c>
      <c r="D7" s="47">
        <v>0.0375462962962963</v>
      </c>
      <c r="E7" s="47">
        <v>0.0291666666666666</v>
      </c>
      <c r="F7" s="1"/>
      <c r="G7" s="77">
        <f>SUM(D7-E7)</f>
        <v>0.008379629629629699</v>
      </c>
      <c r="H7" s="75"/>
    </row>
    <row r="8" spans="1:8" ht="12.75">
      <c r="A8" s="57"/>
      <c r="B8" s="6" t="s">
        <v>134</v>
      </c>
      <c r="C8" s="6"/>
      <c r="D8" s="38">
        <v>0.010358796296296295</v>
      </c>
      <c r="E8" s="38">
        <v>0.001388888888888889</v>
      </c>
      <c r="F8" s="1"/>
      <c r="G8" s="78">
        <f>SUM(D8-E8)</f>
        <v>0.008969907407407406</v>
      </c>
      <c r="H8" s="80"/>
    </row>
    <row r="9" spans="1:8" ht="12.75">
      <c r="A9" s="57"/>
      <c r="B9" s="6" t="s">
        <v>135</v>
      </c>
      <c r="C9" s="6"/>
      <c r="D9" s="38">
        <v>0.027175925925925926</v>
      </c>
      <c r="E9" s="38">
        <v>0.0152777777777777</v>
      </c>
      <c r="F9" s="38">
        <f>SUM(D9-E9)</f>
        <v>0.011898148148148227</v>
      </c>
      <c r="G9" s="1"/>
      <c r="H9" s="80"/>
    </row>
    <row r="10" spans="1:8" ht="12.75">
      <c r="A10" s="57"/>
      <c r="B10" s="6" t="s">
        <v>129</v>
      </c>
      <c r="C10" s="6"/>
      <c r="D10" s="38">
        <v>0.023159722222222224</v>
      </c>
      <c r="E10" s="38">
        <v>0.0131944444444444</v>
      </c>
      <c r="F10" s="1"/>
      <c r="G10" s="78">
        <f>SUM(D10-E10)</f>
        <v>0.009965277777777825</v>
      </c>
      <c r="H10" s="80"/>
    </row>
    <row r="11" spans="1:8" ht="12.75">
      <c r="A11" s="57"/>
      <c r="B11" s="6" t="s">
        <v>131</v>
      </c>
      <c r="C11" s="6"/>
      <c r="D11" s="38">
        <v>0.03800925925925926</v>
      </c>
      <c r="E11" s="38">
        <v>0.0270833333333333</v>
      </c>
      <c r="F11" s="1"/>
      <c r="G11" s="78">
        <f>SUM(D11-E11)</f>
        <v>0.010925925925925964</v>
      </c>
      <c r="H11" s="80"/>
    </row>
    <row r="12" spans="1:8" ht="12.75">
      <c r="A12" s="57"/>
      <c r="B12" s="6" t="s">
        <v>132</v>
      </c>
      <c r="C12" s="6"/>
      <c r="D12" s="38">
        <v>0.05261574074074074</v>
      </c>
      <c r="E12" s="38">
        <v>0.0409722222222222</v>
      </c>
      <c r="F12" s="38">
        <f>SUM(D12-E12)</f>
        <v>0.01164351851851854</v>
      </c>
      <c r="G12" s="1"/>
      <c r="H12" s="80"/>
    </row>
    <row r="13" spans="1:8" ht="13.5" thickBot="1">
      <c r="A13" s="61"/>
      <c r="B13" s="62"/>
      <c r="C13" s="62"/>
      <c r="D13" s="63"/>
      <c r="E13" s="63"/>
      <c r="F13" s="63"/>
      <c r="G13" s="79">
        <f>SUM(G7:G12)</f>
        <v>0.038240740740740894</v>
      </c>
      <c r="H13" s="76">
        <v>1</v>
      </c>
    </row>
    <row r="14" spans="1:8" ht="12.75">
      <c r="A14" s="52">
        <v>2</v>
      </c>
      <c r="B14" s="53" t="s">
        <v>173</v>
      </c>
      <c r="C14" s="53" t="s">
        <v>62</v>
      </c>
      <c r="D14" s="54">
        <v>0.012094907407407408</v>
      </c>
      <c r="E14" s="54">
        <v>0.00208333333333333</v>
      </c>
      <c r="F14" s="55"/>
      <c r="G14" s="81">
        <f>SUM(D14-E14)</f>
        <v>0.010011574074074079</v>
      </c>
      <c r="H14" s="75"/>
    </row>
    <row r="15" spans="1:8" ht="12.75">
      <c r="A15" s="57"/>
      <c r="B15" s="6" t="s">
        <v>174</v>
      </c>
      <c r="C15" s="6"/>
      <c r="D15" s="38">
        <v>0.026793981481481485</v>
      </c>
      <c r="E15" s="38">
        <v>0.0159722222222222</v>
      </c>
      <c r="F15" s="1"/>
      <c r="G15" s="78">
        <f>SUM(D15-E15)</f>
        <v>0.010821759259259284</v>
      </c>
      <c r="H15" s="80"/>
    </row>
    <row r="16" spans="1:8" ht="12.75">
      <c r="A16" s="57"/>
      <c r="B16" s="6" t="s">
        <v>175</v>
      </c>
      <c r="C16" s="6"/>
      <c r="D16" s="38">
        <v>0.04311342592592593</v>
      </c>
      <c r="E16" s="38">
        <v>0.0298611111111111</v>
      </c>
      <c r="F16" s="38">
        <f>SUM(D16-E16)</f>
        <v>0.013252314814814831</v>
      </c>
      <c r="G16" s="1"/>
      <c r="H16" s="80"/>
    </row>
    <row r="17" spans="1:8" ht="12.75">
      <c r="A17" s="57"/>
      <c r="B17" s="6" t="s">
        <v>152</v>
      </c>
      <c r="C17" s="6"/>
      <c r="D17" s="38">
        <v>0.03608796296296297</v>
      </c>
      <c r="E17" s="38">
        <v>0.0263888888888888</v>
      </c>
      <c r="F17" s="1"/>
      <c r="G17" s="78">
        <f>SUM(D17-E17)</f>
        <v>0.009699074074074169</v>
      </c>
      <c r="H17" s="80"/>
    </row>
    <row r="18" spans="1:8" ht="12.75">
      <c r="A18" s="57"/>
      <c r="B18" s="6" t="s">
        <v>151</v>
      </c>
      <c r="C18" s="6"/>
      <c r="D18" s="38">
        <v>0.029282407407407406</v>
      </c>
      <c r="E18" s="38">
        <v>0.0125</v>
      </c>
      <c r="F18" s="1"/>
      <c r="G18" s="78">
        <f>SUM(D18-E18)</f>
        <v>0.016782407407407406</v>
      </c>
      <c r="H18" s="80"/>
    </row>
    <row r="19" spans="1:8" ht="12.75">
      <c r="A19" s="57"/>
      <c r="B19" s="6" t="s">
        <v>154</v>
      </c>
      <c r="C19" s="6"/>
      <c r="D19" s="38">
        <v>0.06</v>
      </c>
      <c r="E19" s="38">
        <v>0.0402777777777777</v>
      </c>
      <c r="F19" s="38">
        <f>SUM(D19-E19)</f>
        <v>0.0197222222222223</v>
      </c>
      <c r="G19" s="1"/>
      <c r="H19" s="80"/>
    </row>
    <row r="20" spans="1:8" ht="13.5" thickBot="1">
      <c r="A20" s="61"/>
      <c r="B20" s="62"/>
      <c r="C20" s="62"/>
      <c r="D20" s="63"/>
      <c r="E20" s="63"/>
      <c r="F20" s="63"/>
      <c r="G20" s="79">
        <f>SUM(G14:G19)</f>
        <v>0.047314814814814934</v>
      </c>
      <c r="H20" s="76">
        <v>2</v>
      </c>
    </row>
    <row r="21" spans="1:8" ht="12.75">
      <c r="A21" s="52">
        <v>3</v>
      </c>
      <c r="B21" s="53" t="s">
        <v>137</v>
      </c>
      <c r="C21" s="53" t="s">
        <v>61</v>
      </c>
      <c r="D21" s="54">
        <v>0.027349537037037037</v>
      </c>
      <c r="E21" s="54">
        <v>0.0166666666666666</v>
      </c>
      <c r="F21" s="55"/>
      <c r="G21" s="56">
        <f>SUM(D21-E21)</f>
        <v>0.010682870370370436</v>
      </c>
      <c r="H21" s="75"/>
    </row>
    <row r="22" spans="1:8" ht="12.75">
      <c r="A22" s="57"/>
      <c r="B22" s="6" t="s">
        <v>104</v>
      </c>
      <c r="C22" s="6"/>
      <c r="D22" s="38">
        <v>0.014837962962962963</v>
      </c>
      <c r="E22" s="38">
        <v>0.00277777777777777</v>
      </c>
      <c r="F22" s="1"/>
      <c r="G22" s="58">
        <f>SUM(D22-E22)</f>
        <v>0.012060185185185193</v>
      </c>
      <c r="H22" s="80"/>
    </row>
    <row r="23" spans="1:8" ht="12.75">
      <c r="A23" s="57"/>
      <c r="B23" s="6" t="s">
        <v>106</v>
      </c>
      <c r="C23" s="6"/>
      <c r="D23" s="38">
        <v>0.043738425925925924</v>
      </c>
      <c r="E23" s="38">
        <v>0.0305555555555555</v>
      </c>
      <c r="F23" s="38">
        <f>SUM(D23-E23)</f>
        <v>0.013182870370370425</v>
      </c>
      <c r="G23" s="59"/>
      <c r="H23" s="80"/>
    </row>
    <row r="24" spans="1:8" ht="12.75">
      <c r="A24" s="57"/>
      <c r="B24" s="6" t="s">
        <v>110</v>
      </c>
      <c r="C24" s="6"/>
      <c r="D24" s="38">
        <v>0.05230324074074074</v>
      </c>
      <c r="E24" s="38">
        <v>0.0395833333333333</v>
      </c>
      <c r="F24" s="1"/>
      <c r="G24" s="58">
        <f>SUM(D24-E24)</f>
        <v>0.012719907407407444</v>
      </c>
      <c r="H24" s="80"/>
    </row>
    <row r="25" spans="1:8" ht="12.75">
      <c r="A25" s="57"/>
      <c r="B25" s="6" t="s">
        <v>109</v>
      </c>
      <c r="C25" s="6"/>
      <c r="D25" s="38">
        <v>0.03872685185185185</v>
      </c>
      <c r="E25" s="38">
        <v>0.0256944444444444</v>
      </c>
      <c r="F25" s="1"/>
      <c r="G25" s="58">
        <f>SUM(D25-E25)</f>
        <v>0.01303240740740745</v>
      </c>
      <c r="H25" s="80"/>
    </row>
    <row r="26" spans="1:8" ht="12.75">
      <c r="A26" s="57"/>
      <c r="B26" s="6" t="s">
        <v>108</v>
      </c>
      <c r="C26" s="6"/>
      <c r="D26" s="38">
        <v>0.036875</v>
      </c>
      <c r="E26" s="38">
        <v>0.0118055555555555</v>
      </c>
      <c r="F26" s="38">
        <f>SUM(D26-E26)</f>
        <v>0.0250694444444445</v>
      </c>
      <c r="G26" s="59"/>
      <c r="H26" s="80"/>
    </row>
    <row r="27" spans="1:8" ht="13.5" thickBot="1">
      <c r="A27" s="61"/>
      <c r="B27" s="62"/>
      <c r="C27" s="62"/>
      <c r="D27" s="63"/>
      <c r="E27" s="63"/>
      <c r="F27" s="63"/>
      <c r="G27" s="67">
        <f>SUM(G21:G26)</f>
        <v>0.04849537037037052</v>
      </c>
      <c r="H27" s="76">
        <v>3</v>
      </c>
    </row>
    <row r="28" spans="1:8" ht="12.75">
      <c r="A28" s="52">
        <v>4</v>
      </c>
      <c r="B28" s="53" t="s">
        <v>171</v>
      </c>
      <c r="C28" s="53" t="s">
        <v>60</v>
      </c>
      <c r="D28" s="54">
        <v>0.027141203703703706</v>
      </c>
      <c r="E28" s="54">
        <v>0.0173611111111111</v>
      </c>
      <c r="F28" s="55"/>
      <c r="G28" s="56">
        <f>SUM(D28-E28)</f>
        <v>0.009780092592592604</v>
      </c>
      <c r="H28" s="75"/>
    </row>
    <row r="29" spans="1:8" ht="12.75">
      <c r="A29" s="57"/>
      <c r="B29" s="6" t="s">
        <v>170</v>
      </c>
      <c r="C29" s="6"/>
      <c r="D29" s="38">
        <v>0.014849537037037036</v>
      </c>
      <c r="E29" s="38">
        <v>0.00347222222222222</v>
      </c>
      <c r="F29" s="1"/>
      <c r="G29" s="58">
        <f>SUM(D29-E29)</f>
        <v>0.011377314814814816</v>
      </c>
      <c r="H29" s="80"/>
    </row>
    <row r="30" spans="1:8" ht="12.75">
      <c r="A30" s="57"/>
      <c r="B30" s="6" t="s">
        <v>172</v>
      </c>
      <c r="C30" s="6"/>
      <c r="D30" s="38">
        <v>0.042951388888888886</v>
      </c>
      <c r="E30" s="38">
        <v>0.03125</v>
      </c>
      <c r="F30" s="38">
        <f>SUM(D30-E30)</f>
        <v>0.011701388888888886</v>
      </c>
      <c r="G30" s="59"/>
      <c r="H30" s="80"/>
    </row>
    <row r="31" spans="1:8" ht="12.75">
      <c r="A31" s="57"/>
      <c r="B31" s="6" t="s">
        <v>156</v>
      </c>
      <c r="C31" s="6"/>
      <c r="D31" s="38">
        <v>0.03869212962962963</v>
      </c>
      <c r="E31" s="38">
        <v>0.025</v>
      </c>
      <c r="F31" s="1"/>
      <c r="G31" s="58">
        <f>SUM(D31-E31)</f>
        <v>0.01369212962962963</v>
      </c>
      <c r="H31" s="80"/>
    </row>
    <row r="32" spans="1:8" ht="12.75">
      <c r="A32" s="57"/>
      <c r="B32" s="6" t="s">
        <v>155</v>
      </c>
      <c r="C32" s="6"/>
      <c r="D32" s="38">
        <v>0.02758101851851852</v>
      </c>
      <c r="E32" s="38">
        <v>0.0111111111111111</v>
      </c>
      <c r="F32" s="1"/>
      <c r="G32" s="58">
        <f>SUM(D32-E32)</f>
        <v>0.01646990740740742</v>
      </c>
      <c r="H32" s="80"/>
    </row>
    <row r="33" spans="1:8" ht="12.75">
      <c r="A33" s="57"/>
      <c r="B33" s="6" t="s">
        <v>157</v>
      </c>
      <c r="C33" s="6"/>
      <c r="D33" s="38">
        <v>0.05853009259259259</v>
      </c>
      <c r="E33" s="38">
        <v>0.0388888888888888</v>
      </c>
      <c r="F33" s="38">
        <f>SUM(D33-E33)</f>
        <v>0.019641203703703793</v>
      </c>
      <c r="G33" s="59"/>
      <c r="H33" s="80"/>
    </row>
    <row r="34" spans="1:8" ht="13.5" thickBot="1">
      <c r="A34" s="61"/>
      <c r="B34" s="60"/>
      <c r="C34" s="60"/>
      <c r="D34" s="60"/>
      <c r="E34" s="60"/>
      <c r="F34" s="60"/>
      <c r="G34" s="67">
        <f>SUM(G28:G33)</f>
        <v>0.05131944444444447</v>
      </c>
      <c r="H34" s="76">
        <v>4</v>
      </c>
    </row>
    <row r="35" spans="1:8" ht="12.75">
      <c r="A35" s="52">
        <v>5</v>
      </c>
      <c r="B35" s="53" t="s">
        <v>202</v>
      </c>
      <c r="C35" s="64" t="s">
        <v>245</v>
      </c>
      <c r="D35" s="54">
        <v>0.05052083333333333</v>
      </c>
      <c r="E35" s="54">
        <v>0.0409722222222222</v>
      </c>
      <c r="F35" s="55"/>
      <c r="G35" s="56">
        <f>SUM(D35-E35)</f>
        <v>0.009548611111111126</v>
      </c>
      <c r="H35" s="75"/>
    </row>
    <row r="36" spans="1:8" ht="12.75">
      <c r="A36" s="57"/>
      <c r="B36" s="6" t="s">
        <v>200</v>
      </c>
      <c r="C36" s="31"/>
      <c r="D36" s="38">
        <v>0.03998842592592593</v>
      </c>
      <c r="E36" s="38">
        <v>0.0270833333333333</v>
      </c>
      <c r="F36" s="1"/>
      <c r="G36" s="58">
        <f>SUM(D36-E36)</f>
        <v>0.012905092592592628</v>
      </c>
      <c r="H36" s="80"/>
    </row>
    <row r="37" spans="1:8" ht="12.75">
      <c r="A37" s="57"/>
      <c r="B37" s="6" t="s">
        <v>203</v>
      </c>
      <c r="C37" s="31"/>
      <c r="D37" s="38">
        <v>0.027627314814814813</v>
      </c>
      <c r="E37" s="38">
        <v>0.0131944444444444</v>
      </c>
      <c r="F37" s="38">
        <f>SUM(D37-E37)</f>
        <v>0.014432870370370414</v>
      </c>
      <c r="G37" s="59"/>
      <c r="H37" s="80"/>
    </row>
    <row r="38" spans="1:8" ht="12.75">
      <c r="A38" s="57"/>
      <c r="B38" s="6" t="s">
        <v>195</v>
      </c>
      <c r="C38" s="31"/>
      <c r="D38" s="38">
        <v>0.03553240740740741</v>
      </c>
      <c r="E38" s="38">
        <v>0.0215277777777777</v>
      </c>
      <c r="F38" s="1"/>
      <c r="G38" s="58">
        <f>SUM(D38-E38)</f>
        <v>0.014004629629629707</v>
      </c>
      <c r="H38" s="80"/>
    </row>
    <row r="39" spans="1:8" ht="12.75">
      <c r="A39" s="57"/>
      <c r="B39" s="6" t="s">
        <v>194</v>
      </c>
      <c r="C39" s="31"/>
      <c r="D39" s="38">
        <v>0.04976851851851852</v>
      </c>
      <c r="E39" s="38">
        <v>0.0347222222222222</v>
      </c>
      <c r="F39" s="1"/>
      <c r="G39" s="58">
        <f>SUM(D39-E39)</f>
        <v>0.015046296296296315</v>
      </c>
      <c r="H39" s="80"/>
    </row>
    <row r="40" spans="1:8" ht="12.75">
      <c r="A40" s="57"/>
      <c r="B40" s="6" t="s">
        <v>196</v>
      </c>
      <c r="C40" s="31"/>
      <c r="D40" s="38">
        <v>0.030601851851851852</v>
      </c>
      <c r="E40" s="38">
        <v>0.00763888888888888</v>
      </c>
      <c r="F40" s="38">
        <f>SUM(D40-E40)</f>
        <v>0.022962962962962973</v>
      </c>
      <c r="G40" s="59"/>
      <c r="H40" s="80"/>
    </row>
    <row r="41" spans="1:8" ht="13.5" thickBot="1">
      <c r="A41" s="61"/>
      <c r="B41" s="62"/>
      <c r="C41" s="65"/>
      <c r="D41" s="63"/>
      <c r="E41" s="63"/>
      <c r="F41" s="63"/>
      <c r="G41" s="67">
        <f>SUM(G35:G40)</f>
        <v>0.051504629629629775</v>
      </c>
      <c r="H41" s="76">
        <v>5</v>
      </c>
    </row>
    <row r="42" spans="1:8" ht="12.75">
      <c r="A42" s="52">
        <v>6</v>
      </c>
      <c r="B42" s="53" t="s">
        <v>167</v>
      </c>
      <c r="C42" s="53" t="s">
        <v>58</v>
      </c>
      <c r="D42" s="54">
        <v>0.01267361111111111</v>
      </c>
      <c r="E42" s="54">
        <v>0.00486111111111111</v>
      </c>
      <c r="F42" s="55"/>
      <c r="G42" s="56">
        <f>SUM(D42-E42)</f>
        <v>0.007812499999999999</v>
      </c>
      <c r="H42" s="75"/>
    </row>
    <row r="43" spans="1:8" ht="12.75">
      <c r="A43" s="57"/>
      <c r="B43" s="6" t="s">
        <v>169</v>
      </c>
      <c r="C43" s="6"/>
      <c r="D43" s="38">
        <v>0.043946759259259255</v>
      </c>
      <c r="E43" s="38">
        <v>0.0326388888888888</v>
      </c>
      <c r="F43" s="1"/>
      <c r="G43" s="58">
        <f>SUM(D43-E43)</f>
        <v>0.011307870370370454</v>
      </c>
      <c r="H43" s="80"/>
    </row>
    <row r="44" spans="1:8" ht="12.75">
      <c r="A44" s="57"/>
      <c r="B44" s="6" t="s">
        <v>168</v>
      </c>
      <c r="C44" s="6"/>
      <c r="D44" s="38">
        <v>0.0349537037037037</v>
      </c>
      <c r="E44" s="38">
        <v>0.01875</v>
      </c>
      <c r="F44" s="38">
        <f>SUM(D44-E44)</f>
        <v>0.016203703703703703</v>
      </c>
      <c r="G44" s="59"/>
      <c r="H44" s="80"/>
    </row>
    <row r="45" spans="1:8" ht="12.75">
      <c r="A45" s="57"/>
      <c r="B45" s="6" t="s">
        <v>159</v>
      </c>
      <c r="C45" s="6"/>
      <c r="D45" s="38">
        <v>0.03532407407407407</v>
      </c>
      <c r="E45" s="38">
        <v>0.0236111111111111</v>
      </c>
      <c r="F45" s="1"/>
      <c r="G45" s="58">
        <f>SUM(D45-E45)</f>
        <v>0.01171296296296297</v>
      </c>
      <c r="H45" s="80"/>
    </row>
    <row r="46" spans="1:8" ht="12.75">
      <c r="A46" s="57"/>
      <c r="B46" s="6" t="s">
        <v>158</v>
      </c>
      <c r="C46" s="6"/>
      <c r="D46" s="38">
        <v>0.030648148148148147</v>
      </c>
      <c r="E46" s="38">
        <v>0.00972222222222222</v>
      </c>
      <c r="F46" s="1"/>
      <c r="G46" s="58">
        <f>SUM(D46-E46)</f>
        <v>0.020925925925925924</v>
      </c>
      <c r="H46" s="80"/>
    </row>
    <row r="47" spans="1:8" ht="12.75">
      <c r="A47" s="57"/>
      <c r="B47" s="6" t="s">
        <v>160</v>
      </c>
      <c r="C47" s="6"/>
      <c r="D47" s="38">
        <v>0.06490740740740741</v>
      </c>
      <c r="E47" s="38">
        <v>0.0375</v>
      </c>
      <c r="F47" s="38">
        <f>SUM(D47-E47)</f>
        <v>0.027407407407407415</v>
      </c>
      <c r="G47" s="59"/>
      <c r="H47" s="80"/>
    </row>
    <row r="48" spans="1:8" ht="13.5" thickBot="1">
      <c r="A48" s="61"/>
      <c r="B48" s="62"/>
      <c r="C48" s="62"/>
      <c r="D48" s="63"/>
      <c r="E48" s="63"/>
      <c r="F48" s="63"/>
      <c r="G48" s="67">
        <f>SUM(G42:G47)</f>
        <v>0.05175925925925935</v>
      </c>
      <c r="H48" s="76">
        <v>6</v>
      </c>
    </row>
    <row r="49" spans="1:8" ht="12.75">
      <c r="A49" s="52">
        <v>7</v>
      </c>
      <c r="B49" s="53" t="s">
        <v>113</v>
      </c>
      <c r="C49" s="53" t="s">
        <v>54</v>
      </c>
      <c r="D49" s="54">
        <v>0.019178240740740742</v>
      </c>
      <c r="E49" s="54">
        <v>0.00763888888888888</v>
      </c>
      <c r="F49" s="55"/>
      <c r="G49" s="56">
        <f>SUM(D49-E49)</f>
        <v>0.011539351851851863</v>
      </c>
      <c r="H49" s="75"/>
    </row>
    <row r="50" spans="1:8" ht="12.75">
      <c r="A50" s="57"/>
      <c r="B50" s="6" t="s">
        <v>111</v>
      </c>
      <c r="C50" s="6"/>
      <c r="D50" s="38">
        <v>0.048587962962962965</v>
      </c>
      <c r="E50" s="38">
        <v>0.0354166666666666</v>
      </c>
      <c r="F50" s="1"/>
      <c r="G50" s="58">
        <f>SUM(D50-E50)</f>
        <v>0.013171296296296361</v>
      </c>
      <c r="H50" s="80"/>
    </row>
    <row r="51" spans="1:8" ht="12.75">
      <c r="A51" s="57"/>
      <c r="B51" s="6" t="s">
        <v>112</v>
      </c>
      <c r="C51" s="6"/>
      <c r="D51" s="38">
        <v>0.04232638888888889</v>
      </c>
      <c r="E51" s="38">
        <v>0.0215277777777777</v>
      </c>
      <c r="F51" s="38">
        <f>SUM(D51-E51)</f>
        <v>0.02079861111111119</v>
      </c>
      <c r="G51" s="59"/>
      <c r="H51" s="80"/>
    </row>
    <row r="52" spans="1:8" ht="12.75">
      <c r="A52" s="57"/>
      <c r="B52" s="6" t="s">
        <v>114</v>
      </c>
      <c r="C52" s="6"/>
      <c r="D52" s="38">
        <v>0.04877314814814815</v>
      </c>
      <c r="E52" s="38">
        <v>0.0340277777777777</v>
      </c>
      <c r="F52" s="1"/>
      <c r="G52" s="58">
        <f>SUM(D52-E52)</f>
        <v>0.01474537037037045</v>
      </c>
      <c r="H52" s="80"/>
    </row>
    <row r="53" spans="1:8" ht="12.75">
      <c r="A53" s="57"/>
      <c r="B53" s="6" t="s">
        <v>115</v>
      </c>
      <c r="C53" s="6"/>
      <c r="D53" s="38">
        <v>0.036909722222222226</v>
      </c>
      <c r="E53" s="38">
        <v>0.0201388888888888</v>
      </c>
      <c r="F53" s="1"/>
      <c r="G53" s="58">
        <f>SUM(D53-E53)</f>
        <v>0.016770833333333426</v>
      </c>
      <c r="H53" s="80"/>
    </row>
    <row r="54" spans="1:8" ht="12.75">
      <c r="A54" s="57"/>
      <c r="B54" s="6" t="s">
        <v>116</v>
      </c>
      <c r="C54" s="6"/>
      <c r="D54" s="38">
        <v>0.03211805555555556</v>
      </c>
      <c r="E54" s="38">
        <v>0.00625</v>
      </c>
      <c r="F54" s="38">
        <f>SUM(D54-E54)</f>
        <v>0.02586805555555556</v>
      </c>
      <c r="G54" s="59"/>
      <c r="H54" s="80"/>
    </row>
    <row r="55" spans="1:8" ht="13.5" thickBot="1">
      <c r="A55" s="61"/>
      <c r="B55" s="62"/>
      <c r="C55" s="62"/>
      <c r="D55" s="63"/>
      <c r="E55" s="63"/>
      <c r="F55" s="63"/>
      <c r="G55" s="67">
        <f>SUM(G49:G54)</f>
        <v>0.0562268518518521</v>
      </c>
      <c r="H55" s="80">
        <v>7</v>
      </c>
    </row>
    <row r="56" spans="1:8" ht="12.75">
      <c r="A56" s="1"/>
      <c r="B56" s="1"/>
      <c r="C56" s="1"/>
      <c r="D56" s="69"/>
      <c r="E56" s="69"/>
      <c r="F56" s="69"/>
      <c r="G56" s="82"/>
      <c r="H56" s="83"/>
    </row>
    <row r="57" spans="1:8" ht="12.75">
      <c r="A57" s="1"/>
      <c r="B57" s="1"/>
      <c r="C57" s="1"/>
      <c r="D57" s="69"/>
      <c r="E57" s="69"/>
      <c r="F57" s="69"/>
      <c r="G57" s="82"/>
      <c r="H57" s="83"/>
    </row>
    <row r="58" spans="1:8" ht="13.5" thickBot="1">
      <c r="A58" s="1"/>
      <c r="B58" s="1"/>
      <c r="C58" s="1"/>
      <c r="D58" s="69"/>
      <c r="E58" s="69"/>
      <c r="F58" s="69"/>
      <c r="G58" s="82"/>
      <c r="H58" s="83"/>
    </row>
    <row r="59" spans="1:8" ht="12.75">
      <c r="A59" s="52">
        <v>8</v>
      </c>
      <c r="B59" s="53" t="s">
        <v>125</v>
      </c>
      <c r="C59" s="53" t="s">
        <v>49</v>
      </c>
      <c r="D59" s="54">
        <v>0.023333333333333334</v>
      </c>
      <c r="E59" s="54">
        <v>0.0111111111111111</v>
      </c>
      <c r="F59" s="55"/>
      <c r="G59" s="56">
        <f>SUM(D59-E59)</f>
        <v>0.012222222222222235</v>
      </c>
      <c r="H59" s="80"/>
    </row>
    <row r="60" spans="1:8" ht="12.75">
      <c r="A60" s="57"/>
      <c r="B60" s="6" t="s">
        <v>127</v>
      </c>
      <c r="C60" s="6"/>
      <c r="D60" s="38">
        <v>0.04288194444444444</v>
      </c>
      <c r="E60" s="38">
        <v>0.025</v>
      </c>
      <c r="F60" s="1"/>
      <c r="G60" s="58">
        <f>SUM(D60-E60)</f>
        <v>0.017881944444444436</v>
      </c>
      <c r="H60" s="80"/>
    </row>
    <row r="61" spans="1:8" ht="12.75">
      <c r="A61" s="57"/>
      <c r="B61" s="6" t="s">
        <v>128</v>
      </c>
      <c r="C61" s="6"/>
      <c r="D61" s="38">
        <v>0.06288194444444445</v>
      </c>
      <c r="E61" s="38">
        <v>0.0388888888888888</v>
      </c>
      <c r="F61" s="38">
        <f>SUM(D61-E61)</f>
        <v>0.02399305555555565</v>
      </c>
      <c r="G61" s="59"/>
      <c r="H61" s="80"/>
    </row>
    <row r="62" spans="1:8" ht="12.75">
      <c r="A62" s="57"/>
      <c r="B62" s="6" t="s">
        <v>124</v>
      </c>
      <c r="C62" s="6"/>
      <c r="D62" s="38">
        <v>0.04396990740740741</v>
      </c>
      <c r="E62" s="38">
        <v>0.0305555555555555</v>
      </c>
      <c r="F62" s="1"/>
      <c r="G62" s="58">
        <f>SUM(D62-E62)</f>
        <v>0.01341435185185191</v>
      </c>
      <c r="H62" s="80"/>
    </row>
    <row r="63" spans="1:8" ht="12.75">
      <c r="A63" s="57"/>
      <c r="B63" s="6" t="s">
        <v>123</v>
      </c>
      <c r="C63" s="6"/>
      <c r="D63" s="38">
        <v>0.03090277777777778</v>
      </c>
      <c r="E63" s="38">
        <v>0.0166666666666666</v>
      </c>
      <c r="F63" s="1"/>
      <c r="G63" s="58">
        <f>SUM(D63-E63)</f>
        <v>0.014236111111111178</v>
      </c>
      <c r="H63" s="80"/>
    </row>
    <row r="64" spans="1:8" ht="12.75">
      <c r="A64" s="57"/>
      <c r="B64" s="6" t="s">
        <v>122</v>
      </c>
      <c r="C64" s="6"/>
      <c r="D64" s="38">
        <v>0.018587962962962962</v>
      </c>
      <c r="E64" s="38">
        <v>0.00277777777777777</v>
      </c>
      <c r="F64" s="38">
        <f>SUM(D64-E64)</f>
        <v>0.01581018518518519</v>
      </c>
      <c r="G64" s="59"/>
      <c r="H64" s="80"/>
    </row>
    <row r="65" spans="1:8" ht="13.5" thickBot="1">
      <c r="A65" s="61"/>
      <c r="B65" s="62"/>
      <c r="C65" s="62"/>
      <c r="D65" s="63"/>
      <c r="E65" s="63"/>
      <c r="F65" s="63"/>
      <c r="G65" s="67">
        <f>SUM(G59:G64)</f>
        <v>0.05775462962962976</v>
      </c>
      <c r="H65" s="76">
        <v>8</v>
      </c>
    </row>
    <row r="66" spans="1:8" ht="12.75">
      <c r="A66" s="52">
        <v>9</v>
      </c>
      <c r="B66" s="53" t="s">
        <v>147</v>
      </c>
      <c r="C66" s="53" t="s">
        <v>64</v>
      </c>
      <c r="D66" s="54">
        <v>0.03796296296296296</v>
      </c>
      <c r="E66" s="54">
        <v>0.0284722222222222</v>
      </c>
      <c r="F66" s="55"/>
      <c r="G66" s="56">
        <f>SUM(D66-E66)</f>
        <v>0.009490740740740761</v>
      </c>
      <c r="H66" s="75"/>
    </row>
    <row r="67" spans="1:8" ht="12.75">
      <c r="A67" s="57"/>
      <c r="B67" s="6" t="s">
        <v>146</v>
      </c>
      <c r="C67" s="6"/>
      <c r="D67" s="38">
        <v>0.02711805555555555</v>
      </c>
      <c r="E67" s="38">
        <v>0.0145833333333333</v>
      </c>
      <c r="F67" s="1"/>
      <c r="G67" s="58">
        <f>SUM(D67-E67)</f>
        <v>0.012534722222222251</v>
      </c>
      <c r="H67" s="80"/>
    </row>
    <row r="68" spans="1:8" ht="12.75">
      <c r="A68" s="57"/>
      <c r="B68" s="6" t="s">
        <v>145</v>
      </c>
      <c r="C68" s="6"/>
      <c r="D68" s="38">
        <v>0.03491898148148148</v>
      </c>
      <c r="E68" s="38">
        <v>0.0006944444444444445</v>
      </c>
      <c r="F68" s="38">
        <f>SUM(D68-E68)</f>
        <v>0.03422453703703704</v>
      </c>
      <c r="G68" s="59"/>
      <c r="H68" s="80"/>
    </row>
    <row r="69" spans="1:8" ht="12.75">
      <c r="A69" s="57"/>
      <c r="B69" s="6" t="s">
        <v>139</v>
      </c>
      <c r="C69" s="6"/>
      <c r="D69" s="38">
        <v>0.03096064814814815</v>
      </c>
      <c r="E69" s="38">
        <v>0.0138888888888888</v>
      </c>
      <c r="F69" s="1"/>
      <c r="G69" s="58">
        <f>SUM(D69-E69)</f>
        <v>0.01707175925925935</v>
      </c>
      <c r="H69" s="80"/>
    </row>
    <row r="70" spans="1:8" ht="12.75">
      <c r="A70" s="57"/>
      <c r="B70" s="6" t="s">
        <v>141</v>
      </c>
      <c r="C70" s="6"/>
      <c r="D70" s="38">
        <v>0.06136574074074074</v>
      </c>
      <c r="E70" s="38">
        <v>0.0416666666666666</v>
      </c>
      <c r="F70" s="1"/>
      <c r="G70" s="58">
        <f>SUM(D70-E70)</f>
        <v>0.01969907407407414</v>
      </c>
      <c r="H70" s="80"/>
    </row>
    <row r="71" spans="1:8" ht="12.75">
      <c r="A71" s="57"/>
      <c r="B71" s="6" t="s">
        <v>140</v>
      </c>
      <c r="C71" s="6"/>
      <c r="D71" s="38">
        <v>0.04945601851851852</v>
      </c>
      <c r="E71" s="38">
        <v>0.0277777777777777</v>
      </c>
      <c r="F71" s="38">
        <f>SUM(D71-E71)</f>
        <v>0.021678240740740817</v>
      </c>
      <c r="G71" s="59"/>
      <c r="H71" s="80"/>
    </row>
    <row r="72" spans="1:8" ht="13.5" thickBot="1">
      <c r="A72" s="61"/>
      <c r="B72" s="62"/>
      <c r="C72" s="62"/>
      <c r="D72" s="63"/>
      <c r="E72" s="63"/>
      <c r="F72" s="63"/>
      <c r="G72" s="67">
        <f>SUM(G66:G71)</f>
        <v>0.0587962962962965</v>
      </c>
      <c r="H72" s="76">
        <v>9</v>
      </c>
    </row>
    <row r="73" spans="1:8" ht="12.75">
      <c r="A73" s="52">
        <v>10</v>
      </c>
      <c r="B73" s="53" t="s">
        <v>229</v>
      </c>
      <c r="C73" s="53" t="s">
        <v>52</v>
      </c>
      <c r="D73" s="54">
        <v>0.04789351851851852</v>
      </c>
      <c r="E73" s="54">
        <v>0.0368055555555555</v>
      </c>
      <c r="F73" s="55"/>
      <c r="G73" s="56">
        <f>SUM(D73-E73)</f>
        <v>0.011087962962963022</v>
      </c>
      <c r="H73" s="75"/>
    </row>
    <row r="74" spans="1:8" ht="12.75">
      <c r="A74" s="57"/>
      <c r="B74" s="6" t="s">
        <v>230</v>
      </c>
      <c r="C74" s="6"/>
      <c r="D74" s="38">
        <v>0.0383912037037037</v>
      </c>
      <c r="E74" s="38">
        <v>0.0229166666666666</v>
      </c>
      <c r="F74" s="1"/>
      <c r="G74" s="58">
        <f>SUM(D74-E74)</f>
        <v>0.015474537037037099</v>
      </c>
      <c r="H74" s="80"/>
    </row>
    <row r="75" spans="1:8" ht="12.75">
      <c r="A75" s="57"/>
      <c r="B75" s="6" t="s">
        <v>228</v>
      </c>
      <c r="C75" s="6"/>
      <c r="D75" s="38">
        <v>0.026087962962962966</v>
      </c>
      <c r="E75" s="38">
        <v>0.00902777777777777</v>
      </c>
      <c r="F75" s="38">
        <f>SUM(D75-E75)</f>
        <v>0.017060185185185196</v>
      </c>
      <c r="G75" s="59"/>
      <c r="H75" s="80"/>
    </row>
    <row r="76" spans="1:8" ht="12.75">
      <c r="A76" s="57"/>
      <c r="B76" s="6" t="s">
        <v>227</v>
      </c>
      <c r="C76" s="6"/>
      <c r="D76" s="38">
        <v>0.048032407407407406</v>
      </c>
      <c r="E76" s="38">
        <v>0.0326388888888888</v>
      </c>
      <c r="F76" s="1"/>
      <c r="G76" s="58">
        <f>SUM(D76-E76)</f>
        <v>0.015393518518518605</v>
      </c>
      <c r="H76" s="80"/>
    </row>
    <row r="77" spans="1:8" ht="12.75">
      <c r="A77" s="57"/>
      <c r="B77" s="6" t="s">
        <v>225</v>
      </c>
      <c r="C77" s="6"/>
      <c r="D77" s="38">
        <v>0.023576388888888893</v>
      </c>
      <c r="E77" s="38">
        <v>0.00486111111111111</v>
      </c>
      <c r="F77" s="1"/>
      <c r="G77" s="58">
        <f>SUM(D77-E77)</f>
        <v>0.018715277777777782</v>
      </c>
      <c r="H77" s="80"/>
    </row>
    <row r="78" spans="1:8" ht="12.75">
      <c r="A78" s="57"/>
      <c r="B78" s="6" t="s">
        <v>226</v>
      </c>
      <c r="C78" s="6"/>
      <c r="D78" s="38">
        <v>0.038356481481481484</v>
      </c>
      <c r="E78" s="38">
        <v>0.01875</v>
      </c>
      <c r="F78" s="38">
        <f>SUM(D78-E78)</f>
        <v>0.019606481481481485</v>
      </c>
      <c r="G78" s="59"/>
      <c r="H78" s="80"/>
    </row>
    <row r="79" spans="1:8" ht="13.5" thickBot="1">
      <c r="A79" s="61"/>
      <c r="B79" s="62"/>
      <c r="C79" s="62"/>
      <c r="D79" s="63"/>
      <c r="E79" s="63"/>
      <c r="F79" s="63"/>
      <c r="G79" s="67">
        <f>SUM(G73:G78)</f>
        <v>0.06067129629629651</v>
      </c>
      <c r="H79" s="76">
        <v>10</v>
      </c>
    </row>
    <row r="80" spans="1:8" ht="12.75">
      <c r="A80" s="52">
        <v>11</v>
      </c>
      <c r="B80" s="53" t="s">
        <v>217</v>
      </c>
      <c r="C80" s="53" t="s">
        <v>57</v>
      </c>
      <c r="D80" s="54">
        <v>0.043946759259259255</v>
      </c>
      <c r="E80" s="54">
        <v>0.0333333333333333</v>
      </c>
      <c r="F80" s="55"/>
      <c r="G80" s="56">
        <f>SUM(D80-E80)</f>
        <v>0.010613425925925957</v>
      </c>
      <c r="H80" s="75"/>
    </row>
    <row r="81" spans="1:8" ht="12.75">
      <c r="A81" s="57"/>
      <c r="B81" s="6" t="s">
        <v>216</v>
      </c>
      <c r="C81" s="6"/>
      <c r="D81" s="38">
        <v>0.040219907407407406</v>
      </c>
      <c r="E81" s="38">
        <v>0.0194444444444444</v>
      </c>
      <c r="F81" s="1"/>
      <c r="G81" s="58">
        <f>SUM(D81-E81)</f>
        <v>0.020775462962963006</v>
      </c>
      <c r="H81" s="80"/>
    </row>
    <row r="82" spans="1:8" ht="12.75">
      <c r="A82" s="57"/>
      <c r="B82" s="6" t="s">
        <v>215</v>
      </c>
      <c r="C82" s="6"/>
      <c r="D82" s="38">
        <v>0.02697916666666667</v>
      </c>
      <c r="E82" s="38">
        <v>0.00555555555555555</v>
      </c>
      <c r="F82" s="38">
        <f>SUM(D82-E82)</f>
        <v>0.02142361111111112</v>
      </c>
      <c r="G82" s="59"/>
      <c r="H82" s="80"/>
    </row>
    <row r="83" spans="1:8" ht="12.75">
      <c r="A83" s="57"/>
      <c r="B83" s="6" t="s">
        <v>211</v>
      </c>
      <c r="C83" s="6"/>
      <c r="D83" s="38">
        <v>0.04836805555555556</v>
      </c>
      <c r="E83" s="38">
        <v>0.0368055555555555</v>
      </c>
      <c r="F83" s="1"/>
      <c r="G83" s="58">
        <f>SUM(D83-E83)</f>
        <v>0.011562500000000059</v>
      </c>
      <c r="H83" s="80"/>
    </row>
    <row r="84" spans="1:8" ht="12.75">
      <c r="A84" s="57"/>
      <c r="B84" s="6" t="s">
        <v>209</v>
      </c>
      <c r="C84" s="6"/>
      <c r="D84" s="38">
        <v>0.02695601851851852</v>
      </c>
      <c r="E84" s="38">
        <v>0.00902777777777777</v>
      </c>
      <c r="F84" s="1"/>
      <c r="G84" s="58">
        <f>SUM(D84-E84)</f>
        <v>0.01792824074074075</v>
      </c>
      <c r="H84" s="80"/>
    </row>
    <row r="85" spans="1:8" ht="12.75">
      <c r="A85" s="57"/>
      <c r="B85" s="6" t="s">
        <v>210</v>
      </c>
      <c r="C85" s="6"/>
      <c r="D85" s="38">
        <v>0.04604166666666667</v>
      </c>
      <c r="E85" s="38">
        <v>0.0229166666666666</v>
      </c>
      <c r="F85" s="38">
        <f>SUM(D85-E85)</f>
        <v>0.02312500000000007</v>
      </c>
      <c r="G85" s="59"/>
      <c r="H85" s="80"/>
    </row>
    <row r="86" spans="1:8" ht="13.5" thickBot="1">
      <c r="A86" s="61"/>
      <c r="B86" s="62"/>
      <c r="C86" s="62"/>
      <c r="D86" s="63"/>
      <c r="E86" s="63"/>
      <c r="F86" s="63"/>
      <c r="G86" s="67">
        <f>SUM(G80:G85)</f>
        <v>0.060879629629629776</v>
      </c>
      <c r="H86" s="76">
        <v>11</v>
      </c>
    </row>
    <row r="87" spans="1:8" ht="12.75">
      <c r="A87" s="52">
        <v>12</v>
      </c>
      <c r="B87" s="53" t="s">
        <v>166</v>
      </c>
      <c r="C87" s="53" t="s">
        <v>50</v>
      </c>
      <c r="D87" s="54">
        <v>0.05071759259259259</v>
      </c>
      <c r="E87" s="54">
        <v>0.0381944444444444</v>
      </c>
      <c r="F87" s="55"/>
      <c r="G87" s="56">
        <f>SUM(D87-E87)</f>
        <v>0.012523148148148193</v>
      </c>
      <c r="H87" s="75"/>
    </row>
    <row r="88" spans="1:8" ht="12.75">
      <c r="A88" s="57"/>
      <c r="B88" s="6" t="s">
        <v>164</v>
      </c>
      <c r="C88" s="6"/>
      <c r="D88" s="38">
        <v>0.02361111111111111</v>
      </c>
      <c r="E88" s="38">
        <v>0.0104166666666667</v>
      </c>
      <c r="F88" s="1"/>
      <c r="G88" s="58">
        <f>SUM(D88-E88)</f>
        <v>0.01319444444444441</v>
      </c>
      <c r="H88" s="80"/>
    </row>
    <row r="89" spans="1:8" ht="12.75">
      <c r="A89" s="57"/>
      <c r="B89" s="6" t="s">
        <v>165</v>
      </c>
      <c r="C89" s="6"/>
      <c r="D89" s="38">
        <v>0.04263888888888889</v>
      </c>
      <c r="E89" s="38">
        <v>0.0243055555555555</v>
      </c>
      <c r="F89" s="38">
        <f>SUM(D89-E89)</f>
        <v>0.018333333333333392</v>
      </c>
      <c r="G89" s="59"/>
      <c r="H89" s="80"/>
    </row>
    <row r="90" spans="1:8" ht="12.75">
      <c r="A90" s="57"/>
      <c r="B90" s="6" t="s">
        <v>163</v>
      </c>
      <c r="C90" s="6"/>
      <c r="D90" s="38">
        <v>0.048923611111111105</v>
      </c>
      <c r="E90" s="38">
        <v>0.03125</v>
      </c>
      <c r="F90" s="1"/>
      <c r="G90" s="58">
        <f>SUM(D90-E90)</f>
        <v>0.017673611111111105</v>
      </c>
      <c r="H90" s="80"/>
    </row>
    <row r="91" spans="1:8" ht="12.75">
      <c r="A91" s="57"/>
      <c r="B91" s="15" t="s">
        <v>162</v>
      </c>
      <c r="C91" s="15"/>
      <c r="D91" s="51">
        <v>0.0359375</v>
      </c>
      <c r="E91" s="51">
        <v>0.0173611111111111</v>
      </c>
      <c r="F91" s="1"/>
      <c r="G91" s="68">
        <f>SUM(D91-E91)</f>
        <v>0.018576388888888896</v>
      </c>
      <c r="H91" s="80"/>
    </row>
    <row r="92" spans="1:8" ht="12.75">
      <c r="A92" s="57"/>
      <c r="B92" s="6" t="s">
        <v>161</v>
      </c>
      <c r="C92" s="6"/>
      <c r="D92" s="38">
        <v>0.023368055555555555</v>
      </c>
      <c r="E92" s="38">
        <v>0.00347222222222222</v>
      </c>
      <c r="F92" s="38">
        <f>SUM(D92-E92)</f>
        <v>0.019895833333333335</v>
      </c>
      <c r="G92" s="70"/>
      <c r="H92" s="80"/>
    </row>
    <row r="93" spans="1:8" ht="13.5" thickBot="1">
      <c r="A93" s="61"/>
      <c r="B93" s="71"/>
      <c r="C93" s="71"/>
      <c r="D93" s="72"/>
      <c r="E93" s="72"/>
      <c r="F93" s="72"/>
      <c r="G93" s="67">
        <f>SUM(G87:G92)</f>
        <v>0.0619675925925926</v>
      </c>
      <c r="H93" s="76">
        <v>12</v>
      </c>
    </row>
    <row r="94" spans="1:8" ht="12.75">
      <c r="A94" s="52">
        <v>13</v>
      </c>
      <c r="B94" s="53" t="s">
        <v>190</v>
      </c>
      <c r="C94" s="53" t="s">
        <v>55</v>
      </c>
      <c r="D94" s="54">
        <v>0.04614583333333333</v>
      </c>
      <c r="E94" s="54">
        <v>0.0347222222222222</v>
      </c>
      <c r="F94" s="55"/>
      <c r="G94" s="56">
        <f>SUM(D94-E94)</f>
        <v>0.011423611111111127</v>
      </c>
      <c r="H94" s="75"/>
    </row>
    <row r="95" spans="1:8" ht="12.75">
      <c r="A95" s="57"/>
      <c r="B95" s="6" t="s">
        <v>188</v>
      </c>
      <c r="C95" s="6"/>
      <c r="D95" s="38">
        <v>0.01900462962962963</v>
      </c>
      <c r="E95" s="38">
        <v>0.00694444444444444</v>
      </c>
      <c r="F95" s="1"/>
      <c r="G95" s="58">
        <f>SUM(D95-E95)</f>
        <v>0.012060185185185191</v>
      </c>
      <c r="H95" s="80"/>
    </row>
    <row r="96" spans="1:8" ht="12.75">
      <c r="A96" s="57"/>
      <c r="B96" s="6" t="s">
        <v>189</v>
      </c>
      <c r="C96" s="6"/>
      <c r="D96" s="38">
        <v>0.03487268518518519</v>
      </c>
      <c r="E96" s="38">
        <v>0.0208333333333333</v>
      </c>
      <c r="F96" s="38">
        <f>SUM(D96-E96)</f>
        <v>0.014039351851851886</v>
      </c>
      <c r="G96" s="59"/>
      <c r="H96" s="80"/>
    </row>
    <row r="97" spans="1:8" ht="12.75">
      <c r="A97" s="57"/>
      <c r="B97" s="6" t="s">
        <v>184</v>
      </c>
      <c r="C97" s="6"/>
      <c r="D97" s="38">
        <v>0.03582175925925926</v>
      </c>
      <c r="E97" s="38">
        <v>0.0208333333333333</v>
      </c>
      <c r="F97" s="1"/>
      <c r="G97" s="58">
        <f>SUM(D97-E97)</f>
        <v>0.01498842592592596</v>
      </c>
      <c r="H97" s="80"/>
    </row>
    <row r="98" spans="1:8" ht="12.75">
      <c r="A98" s="57"/>
      <c r="B98" s="6" t="s">
        <v>185</v>
      </c>
      <c r="C98" s="6"/>
      <c r="D98" s="38">
        <v>0.05924768518518519</v>
      </c>
      <c r="E98" s="38">
        <v>0.0354166666666666</v>
      </c>
      <c r="F98" s="1"/>
      <c r="G98" s="58">
        <f>SUM(D98-E98)</f>
        <v>0.023831018518518585</v>
      </c>
      <c r="H98" s="80"/>
    </row>
    <row r="99" spans="1:8" ht="12.75">
      <c r="A99" s="57"/>
      <c r="B99" s="6" t="s">
        <v>182</v>
      </c>
      <c r="C99" s="6"/>
      <c r="D99" s="38">
        <v>0.030821759259259257</v>
      </c>
      <c r="E99" s="38">
        <v>0.00694444444444444</v>
      </c>
      <c r="F99" s="38">
        <f>SUM(D99-E99)</f>
        <v>0.023877314814814816</v>
      </c>
      <c r="G99" s="59"/>
      <c r="H99" s="80"/>
    </row>
    <row r="100" spans="1:8" ht="13.5" thickBot="1">
      <c r="A100" s="61"/>
      <c r="B100" s="62"/>
      <c r="C100" s="62"/>
      <c r="D100" s="63"/>
      <c r="E100" s="63"/>
      <c r="F100" s="63"/>
      <c r="G100" s="67">
        <f>SUM(G94:G99)</f>
        <v>0.06230324074074087</v>
      </c>
      <c r="H100" s="76">
        <v>13</v>
      </c>
    </row>
    <row r="101" spans="1:8" ht="12.75">
      <c r="A101" s="52">
        <v>14</v>
      </c>
      <c r="B101" s="53" t="s">
        <v>224</v>
      </c>
      <c r="C101" s="53" t="s">
        <v>53</v>
      </c>
      <c r="D101" s="54">
        <v>0.04788194444444444</v>
      </c>
      <c r="E101" s="54">
        <v>0.0361111111111111</v>
      </c>
      <c r="F101" s="55"/>
      <c r="G101" s="56">
        <f>SUM(D101-E101)</f>
        <v>0.011770833333333341</v>
      </c>
      <c r="H101" s="75"/>
    </row>
    <row r="102" spans="1:8" ht="12.75">
      <c r="A102" s="57"/>
      <c r="B102" s="6" t="s">
        <v>222</v>
      </c>
      <c r="C102" s="6"/>
      <c r="D102" s="38">
        <v>0.027303240740740743</v>
      </c>
      <c r="E102" s="38">
        <v>0.00833333333333333</v>
      </c>
      <c r="F102" s="1"/>
      <c r="G102" s="58">
        <f>SUM(D102-E102)</f>
        <v>0.018969907407407414</v>
      </c>
      <c r="H102" s="80"/>
    </row>
    <row r="103" spans="1:8" ht="12.75">
      <c r="A103" s="57"/>
      <c r="B103" s="6" t="s">
        <v>223</v>
      </c>
      <c r="C103" s="6"/>
      <c r="D103" s="38">
        <v>0.04238425925925926</v>
      </c>
      <c r="E103" s="38">
        <v>0.0222222222222222</v>
      </c>
      <c r="F103" s="38">
        <f>SUM(D103-E103)</f>
        <v>0.02016203703703706</v>
      </c>
      <c r="G103" s="59"/>
      <c r="H103" s="80"/>
    </row>
    <row r="104" spans="1:8" ht="12.75">
      <c r="A104" s="57"/>
      <c r="B104" s="6" t="s">
        <v>221</v>
      </c>
      <c r="C104" s="6"/>
      <c r="D104" s="38">
        <v>0.048483796296296296</v>
      </c>
      <c r="E104" s="38">
        <v>0.0333333333333333</v>
      </c>
      <c r="F104" s="1"/>
      <c r="G104" s="58">
        <f>SUM(D104-E104)</f>
        <v>0.015150462962962997</v>
      </c>
      <c r="H104" s="80"/>
    </row>
    <row r="105" spans="1:8" ht="12.75">
      <c r="A105" s="57"/>
      <c r="B105" s="6" t="s">
        <v>219</v>
      </c>
      <c r="C105" s="6"/>
      <c r="D105" s="38">
        <v>0.023483796296296298</v>
      </c>
      <c r="E105" s="38">
        <v>0.00555555555555555</v>
      </c>
      <c r="F105" s="1"/>
      <c r="G105" s="58">
        <f>SUM(D105-E105)</f>
        <v>0.017928240740740748</v>
      </c>
      <c r="H105" s="80"/>
    </row>
    <row r="106" spans="1:8" ht="12.75">
      <c r="A106" s="57"/>
      <c r="B106" s="6" t="s">
        <v>220</v>
      </c>
      <c r="C106" s="6"/>
      <c r="D106" s="38">
        <v>0.036875</v>
      </c>
      <c r="E106" s="38">
        <v>0.0194444444444444</v>
      </c>
      <c r="F106" s="38" t="s">
        <v>233</v>
      </c>
      <c r="G106" s="59"/>
      <c r="H106" s="80"/>
    </row>
    <row r="107" spans="1:8" ht="13.5" thickBot="1">
      <c r="A107" s="61"/>
      <c r="B107" s="62"/>
      <c r="C107" s="62"/>
      <c r="D107" s="63"/>
      <c r="E107" s="63"/>
      <c r="F107" s="63"/>
      <c r="G107" s="67">
        <f>SUM(G101:G106)</f>
        <v>0.0638194444444445</v>
      </c>
      <c r="H107" s="76">
        <v>14</v>
      </c>
    </row>
    <row r="108" spans="1:8" ht="12.75">
      <c r="A108" s="52">
        <v>15</v>
      </c>
      <c r="B108" s="53" t="s">
        <v>191</v>
      </c>
      <c r="C108" s="53" t="s">
        <v>48</v>
      </c>
      <c r="D108" s="54">
        <v>0.02701388888888889</v>
      </c>
      <c r="E108" s="54">
        <v>0.0118055555555555</v>
      </c>
      <c r="F108" s="55"/>
      <c r="G108" s="56">
        <f>SUM(D108-E108)</f>
        <v>0.01520833333333339</v>
      </c>
      <c r="H108" s="75"/>
    </row>
    <row r="109" spans="1:8" ht="12.75">
      <c r="A109" s="57"/>
      <c r="B109" s="6" t="s">
        <v>192</v>
      </c>
      <c r="C109" s="6"/>
      <c r="D109" s="38">
        <v>0.042222222222222223</v>
      </c>
      <c r="E109" s="38">
        <v>0.0256944444444444</v>
      </c>
      <c r="F109" s="1"/>
      <c r="G109" s="58">
        <f>SUM(D109-E109)</f>
        <v>0.016527777777777822</v>
      </c>
      <c r="H109" s="80"/>
    </row>
    <row r="110" spans="1:8" ht="12.75">
      <c r="A110" s="57"/>
      <c r="B110" s="6" t="s">
        <v>193</v>
      </c>
      <c r="C110" s="6"/>
      <c r="D110" s="38">
        <v>0.07251157407407406</v>
      </c>
      <c r="E110" s="38">
        <v>0.0395833333333333</v>
      </c>
      <c r="F110" s="38">
        <f>SUM(D110-E110)</f>
        <v>0.032928240740740765</v>
      </c>
      <c r="G110" s="59"/>
      <c r="H110" s="80"/>
    </row>
    <row r="111" spans="1:8" ht="12.75">
      <c r="A111" s="57"/>
      <c r="B111" s="6" t="s">
        <v>187</v>
      </c>
      <c r="C111" s="6"/>
      <c r="D111" s="38">
        <v>0.044502314814814814</v>
      </c>
      <c r="E111" s="38">
        <v>0.0298611111111111</v>
      </c>
      <c r="F111" s="1"/>
      <c r="G111" s="58">
        <f>SUM(D111-E111)</f>
        <v>0.014641203703703715</v>
      </c>
      <c r="H111" s="80"/>
    </row>
    <row r="112" spans="1:8" ht="12.75">
      <c r="A112" s="57"/>
      <c r="B112" s="6" t="s">
        <v>183</v>
      </c>
      <c r="C112" s="6"/>
      <c r="D112" s="38">
        <v>0.023078703703703702</v>
      </c>
      <c r="E112" s="38">
        <v>0.0020833333333333333</v>
      </c>
      <c r="F112" s="1"/>
      <c r="G112" s="58">
        <f>SUM(D112-E112)</f>
        <v>0.02099537037037037</v>
      </c>
      <c r="H112" s="80"/>
    </row>
    <row r="113" spans="1:8" ht="12.75">
      <c r="A113" s="57"/>
      <c r="B113" s="6" t="s">
        <v>186</v>
      </c>
      <c r="C113" s="6"/>
      <c r="D113" s="38">
        <v>0.05277777777777778</v>
      </c>
      <c r="E113" s="38">
        <v>0.0159722222222222</v>
      </c>
      <c r="F113" s="38">
        <f>SUM(D113-E113)</f>
        <v>0.03680555555555558</v>
      </c>
      <c r="G113" s="59"/>
      <c r="H113" s="80"/>
    </row>
    <row r="114" spans="1:8" ht="13.5" thickBot="1">
      <c r="A114" s="61"/>
      <c r="B114" s="62"/>
      <c r="C114" s="62"/>
      <c r="D114" s="63"/>
      <c r="E114" s="63"/>
      <c r="F114" s="63"/>
      <c r="G114" s="67">
        <f>SUM(G108:G113)</f>
        <v>0.0673726851851853</v>
      </c>
      <c r="H114" s="76">
        <v>15</v>
      </c>
    </row>
    <row r="115" spans="1:8" ht="12.75">
      <c r="A115" s="1"/>
      <c r="B115" s="1"/>
      <c r="C115" s="1"/>
      <c r="D115" s="69"/>
      <c r="E115" s="69"/>
      <c r="F115" s="69"/>
      <c r="G115" s="82"/>
      <c r="H115" s="84"/>
    </row>
    <row r="116" spans="1:8" ht="12.75">
      <c r="A116" s="1"/>
      <c r="B116" s="1"/>
      <c r="C116" s="1"/>
      <c r="D116" s="69"/>
      <c r="E116" s="69"/>
      <c r="F116" s="69"/>
      <c r="G116" s="82"/>
      <c r="H116" s="84"/>
    </row>
    <row r="117" spans="1:8" ht="13.5" thickBot="1">
      <c r="A117" s="1"/>
      <c r="B117" s="1"/>
      <c r="C117" s="1"/>
      <c r="D117" s="69"/>
      <c r="E117" s="69"/>
      <c r="F117" s="69"/>
      <c r="G117" s="82"/>
      <c r="H117" s="84"/>
    </row>
    <row r="118" spans="1:8" ht="12.75">
      <c r="A118" s="52">
        <v>16</v>
      </c>
      <c r="B118" s="53" t="s">
        <v>181</v>
      </c>
      <c r="C118" s="53" t="s">
        <v>47</v>
      </c>
      <c r="D118" s="54">
        <v>0.05084490740740741</v>
      </c>
      <c r="E118" s="54">
        <v>0.0402777777777777</v>
      </c>
      <c r="F118" s="55"/>
      <c r="G118" s="56">
        <f>SUM(D118-E118)</f>
        <v>0.010567129629629711</v>
      </c>
      <c r="H118" s="75"/>
    </row>
    <row r="119" spans="1:8" ht="12.75">
      <c r="A119" s="57"/>
      <c r="B119" s="6" t="s">
        <v>179</v>
      </c>
      <c r="C119" s="6"/>
      <c r="D119" s="38">
        <v>0.027210648148148147</v>
      </c>
      <c r="E119" s="38">
        <v>0.0125</v>
      </c>
      <c r="F119" s="1"/>
      <c r="G119" s="58">
        <f>SUM(D119-E119)</f>
        <v>0.014710648148148146</v>
      </c>
      <c r="H119" s="80"/>
    </row>
    <row r="120" spans="1:8" ht="12.75">
      <c r="A120" s="57"/>
      <c r="B120" s="6" t="s">
        <v>180</v>
      </c>
      <c r="C120" s="6"/>
      <c r="D120" s="38">
        <v>0.042604166666666665</v>
      </c>
      <c r="E120" s="38">
        <v>0.0263888888888888</v>
      </c>
      <c r="F120" s="38">
        <f>SUM(D120-E120)</f>
        <v>0.016215277777777867</v>
      </c>
      <c r="G120" s="59"/>
      <c r="H120" s="80"/>
    </row>
    <row r="121" spans="1:8" ht="12.75">
      <c r="A121" s="57"/>
      <c r="B121" s="6" t="s">
        <v>176</v>
      </c>
      <c r="C121" s="6"/>
      <c r="D121" s="38">
        <v>0.023414351851851853</v>
      </c>
      <c r="E121" s="38">
        <v>0.001388888888888889</v>
      </c>
      <c r="F121" s="1"/>
      <c r="G121" s="58">
        <f>SUM(D121-E121)</f>
        <v>0.022025462962962965</v>
      </c>
      <c r="H121" s="80"/>
    </row>
    <row r="122" spans="1:8" ht="12.75">
      <c r="A122" s="57"/>
      <c r="B122" s="6" t="s">
        <v>177</v>
      </c>
      <c r="C122" s="6"/>
      <c r="D122" s="38">
        <v>0.03819444444444444</v>
      </c>
      <c r="E122" s="38">
        <v>0.0152777777777777</v>
      </c>
      <c r="F122" s="1"/>
      <c r="G122" s="58">
        <f>SUM(D122-E122)</f>
        <v>0.02291666666666674</v>
      </c>
      <c r="H122" s="80"/>
    </row>
    <row r="123" spans="1:8" ht="12.75">
      <c r="A123" s="57"/>
      <c r="B123" s="6" t="s">
        <v>178</v>
      </c>
      <c r="C123" s="6"/>
      <c r="D123" s="38">
        <v>0.05348379629629629</v>
      </c>
      <c r="E123" s="38">
        <v>0.0291666666666666</v>
      </c>
      <c r="F123" s="38">
        <f>SUM(D123-E123)</f>
        <v>0.024317129629629692</v>
      </c>
      <c r="G123" s="59"/>
      <c r="H123" s="80"/>
    </row>
    <row r="124" spans="1:8" ht="13.5" thickBot="1">
      <c r="A124" s="61"/>
      <c r="B124" s="62"/>
      <c r="C124" s="62"/>
      <c r="D124" s="63"/>
      <c r="E124" s="63"/>
      <c r="F124" s="63"/>
      <c r="G124" s="67">
        <f>SUM(G118:G123)</f>
        <v>0.07021990740740756</v>
      </c>
      <c r="H124" s="76">
        <v>16</v>
      </c>
    </row>
    <row r="125" spans="1:8" ht="12.75">
      <c r="A125" s="52">
        <v>17</v>
      </c>
      <c r="B125" s="53" t="s">
        <v>214</v>
      </c>
      <c r="C125" s="64" t="s">
        <v>205</v>
      </c>
      <c r="D125" s="54">
        <v>0.0503587962962963</v>
      </c>
      <c r="E125" s="54">
        <v>0.0416666666666666</v>
      </c>
      <c r="F125" s="55"/>
      <c r="G125" s="56">
        <f>SUM(D125-E125)</f>
        <v>0.008692129629629695</v>
      </c>
      <c r="H125" s="75"/>
    </row>
    <row r="126" spans="1:8" ht="12.75">
      <c r="A126" s="57"/>
      <c r="B126" s="6" t="s">
        <v>213</v>
      </c>
      <c r="C126" s="31"/>
      <c r="D126" s="38">
        <v>0.03803240740740741</v>
      </c>
      <c r="E126" s="38">
        <v>0.0277777777777777</v>
      </c>
      <c r="F126" s="1"/>
      <c r="G126" s="58">
        <f>SUM(D126-E126)</f>
        <v>0.01025462962962971</v>
      </c>
      <c r="H126" s="80"/>
    </row>
    <row r="127" spans="1:8" ht="12.75">
      <c r="A127" s="57"/>
      <c r="B127" s="6" t="s">
        <v>212</v>
      </c>
      <c r="C127" s="31"/>
      <c r="D127" s="38">
        <v>0.027060185185185187</v>
      </c>
      <c r="E127" s="38">
        <v>0.0138888888888888</v>
      </c>
      <c r="F127" s="38">
        <f>SUM(D127-E127)</f>
        <v>0.013171296296296387</v>
      </c>
      <c r="G127" s="59"/>
      <c r="H127" s="80"/>
    </row>
    <row r="128" spans="1:8" ht="12.75">
      <c r="A128" s="57"/>
      <c r="B128" s="6" t="s">
        <v>206</v>
      </c>
      <c r="C128" s="6"/>
      <c r="D128" s="38">
        <v>0.024131944444444445</v>
      </c>
      <c r="E128" s="38">
        <v>0.0006944444444444445</v>
      </c>
      <c r="F128" s="1"/>
      <c r="G128" s="58">
        <f>SUM(D128-E128)</f>
        <v>0.0234375</v>
      </c>
      <c r="H128" s="80"/>
    </row>
    <row r="129" spans="1:8" ht="12.75">
      <c r="A129" s="57"/>
      <c r="B129" s="6" t="s">
        <v>208</v>
      </c>
      <c r="C129" s="6"/>
      <c r="D129" s="38">
        <v>0.05903935185185185</v>
      </c>
      <c r="E129" s="38">
        <v>0.0284722222222222</v>
      </c>
      <c r="F129" s="1"/>
      <c r="G129" s="58">
        <f>SUM(D129-E129)</f>
        <v>0.03056712962962965</v>
      </c>
      <c r="H129" s="80"/>
    </row>
    <row r="130" spans="1:8" ht="12.75">
      <c r="A130" s="57"/>
      <c r="B130" s="6" t="s">
        <v>207</v>
      </c>
      <c r="C130" s="6"/>
      <c r="D130" s="38">
        <v>0.05886574074074074</v>
      </c>
      <c r="E130" s="38">
        <v>0.0145833333333333</v>
      </c>
      <c r="F130" s="38">
        <f>SUM(D130-E130)</f>
        <v>0.04428240740740744</v>
      </c>
      <c r="G130" s="59"/>
      <c r="H130" s="80"/>
    </row>
    <row r="131" spans="1:8" ht="13.5" thickBot="1">
      <c r="A131" s="61"/>
      <c r="B131" s="62"/>
      <c r="C131" s="62"/>
      <c r="D131" s="63"/>
      <c r="E131" s="63"/>
      <c r="F131" s="63"/>
      <c r="G131" s="67">
        <f>SUM(G125:G130)</f>
        <v>0.07295138888888905</v>
      </c>
      <c r="H131" s="76">
        <v>17</v>
      </c>
    </row>
    <row r="132" spans="1:8" ht="12.75">
      <c r="A132" s="52">
        <v>18</v>
      </c>
      <c r="B132" s="53" t="s">
        <v>150</v>
      </c>
      <c r="C132" s="53" t="s">
        <v>56</v>
      </c>
      <c r="D132" s="54">
        <v>0.04407407407407407</v>
      </c>
      <c r="E132" s="54">
        <v>0.0340277777777777</v>
      </c>
      <c r="F132" s="55"/>
      <c r="G132" s="56">
        <f>SUM(D132-E132)</f>
        <v>0.010046296296296373</v>
      </c>
      <c r="H132" s="75"/>
    </row>
    <row r="133" spans="1:8" ht="12.75">
      <c r="A133" s="57"/>
      <c r="B133" s="6" t="s">
        <v>148</v>
      </c>
      <c r="C133" s="6"/>
      <c r="D133" s="38">
        <v>0.019039351851851852</v>
      </c>
      <c r="E133" s="38">
        <v>0.00625</v>
      </c>
      <c r="F133" s="1"/>
      <c r="G133" s="58">
        <f>SUM(D133-E133)</f>
        <v>0.012789351851851852</v>
      </c>
      <c r="H133" s="80"/>
    </row>
    <row r="134" spans="1:8" ht="12.75">
      <c r="A134" s="57"/>
      <c r="B134" s="6" t="s">
        <v>149</v>
      </c>
      <c r="C134" s="6"/>
      <c r="D134" s="38">
        <v>0.039155092592592596</v>
      </c>
      <c r="E134" s="38">
        <v>0.0201388888888888</v>
      </c>
      <c r="F134" s="38">
        <f>SUM(D134-E134)</f>
        <v>0.019016203703703796</v>
      </c>
      <c r="G134" s="59"/>
      <c r="H134" s="80"/>
    </row>
    <row r="135" spans="1:8" ht="12.75">
      <c r="A135" s="57"/>
      <c r="B135" s="6" t="s">
        <v>144</v>
      </c>
      <c r="C135" s="6"/>
      <c r="D135" s="38">
        <v>0.06127314814814815</v>
      </c>
      <c r="E135" s="38">
        <v>0.0361111111111111</v>
      </c>
      <c r="F135" s="1"/>
      <c r="G135" s="58">
        <f>SUM(D135-E135)</f>
        <v>0.025162037037037052</v>
      </c>
      <c r="H135" s="80"/>
    </row>
    <row r="136" spans="1:8" ht="12.75">
      <c r="A136" s="57"/>
      <c r="B136" s="6" t="s">
        <v>143</v>
      </c>
      <c r="C136" s="6"/>
      <c r="D136" s="38">
        <v>0.04868055555555556</v>
      </c>
      <c r="E136" s="38">
        <v>0.0222222222222222</v>
      </c>
      <c r="F136" s="1"/>
      <c r="G136" s="58">
        <f>SUM(D136-E136)</f>
        <v>0.02645833333333336</v>
      </c>
      <c r="H136" s="80"/>
    </row>
    <row r="137" spans="1:8" ht="12.75">
      <c r="A137" s="57"/>
      <c r="B137" s="6" t="s">
        <v>142</v>
      </c>
      <c r="C137" s="6"/>
      <c r="D137" s="38">
        <v>0.03549768518518519</v>
      </c>
      <c r="E137" s="38">
        <v>0.00833333333333333</v>
      </c>
      <c r="F137" s="38">
        <f>SUM(D137-E137)</f>
        <v>0.027164351851851856</v>
      </c>
      <c r="G137" s="59"/>
      <c r="H137" s="80"/>
    </row>
    <row r="138" spans="1:8" ht="13.5" thickBot="1">
      <c r="A138" s="61"/>
      <c r="B138" s="62"/>
      <c r="C138" s="62"/>
      <c r="D138" s="63"/>
      <c r="E138" s="63"/>
      <c r="F138" s="63"/>
      <c r="G138" s="67">
        <f>SUM(G132:G137)</f>
        <v>0.07445601851851863</v>
      </c>
      <c r="H138" s="76">
        <v>18</v>
      </c>
    </row>
    <row r="139" spans="1:8" ht="12.75">
      <c r="A139" s="52">
        <v>19</v>
      </c>
      <c r="B139" s="53" t="s">
        <v>204</v>
      </c>
      <c r="C139" s="53" t="s">
        <v>51</v>
      </c>
      <c r="D139" s="54">
        <v>0.04788194444444444</v>
      </c>
      <c r="E139" s="54">
        <v>0.0375</v>
      </c>
      <c r="F139" s="55"/>
      <c r="G139" s="56">
        <f>SUM(D139-E139)</f>
        <v>0.010381944444444444</v>
      </c>
      <c r="H139" s="75"/>
    </row>
    <row r="140" spans="1:8" ht="12.75">
      <c r="A140" s="57"/>
      <c r="B140" s="6" t="s">
        <v>201</v>
      </c>
      <c r="C140" s="6"/>
      <c r="D140" s="38">
        <v>0.02396990740740741</v>
      </c>
      <c r="E140" s="38">
        <v>0.00972222222222222</v>
      </c>
      <c r="F140" s="1"/>
      <c r="G140" s="58">
        <f>SUM(D140-E140)</f>
        <v>0.014247685185185188</v>
      </c>
      <c r="H140" s="80"/>
    </row>
    <row r="141" spans="1:8" ht="12.75">
      <c r="A141" s="57"/>
      <c r="B141" s="6" t="s">
        <v>236</v>
      </c>
      <c r="C141" s="6"/>
      <c r="D141" s="38">
        <v>0.03833333333333334</v>
      </c>
      <c r="E141" s="38">
        <v>0.0236111111111111</v>
      </c>
      <c r="F141" s="38">
        <f>SUM(D141-E141)</f>
        <v>0.014722222222222237</v>
      </c>
      <c r="G141" s="59"/>
      <c r="H141" s="80"/>
    </row>
    <row r="142" spans="1:8" ht="12.75">
      <c r="A142" s="57"/>
      <c r="B142" s="6" t="s">
        <v>199</v>
      </c>
      <c r="C142" s="6"/>
      <c r="D142" s="38">
        <v>0.04837962962962963</v>
      </c>
      <c r="E142" s="38">
        <v>0.0319444444444444</v>
      </c>
      <c r="F142" s="1"/>
      <c r="G142" s="58">
        <f>SUM(D142-E142)</f>
        <v>0.016435185185185226</v>
      </c>
      <c r="H142" s="80"/>
    </row>
    <row r="143" spans="1:8" ht="12.75">
      <c r="A143" s="57"/>
      <c r="B143" s="6" t="s">
        <v>197</v>
      </c>
      <c r="C143" s="6"/>
      <c r="D143" s="38">
        <v>0.03961805555555555</v>
      </c>
      <c r="E143" s="38">
        <v>0.00416666666666666</v>
      </c>
      <c r="F143" s="1"/>
      <c r="G143" s="58">
        <f>SUM(D143-E143)</f>
        <v>0.03545138888888889</v>
      </c>
      <c r="H143" s="80"/>
    </row>
    <row r="144" spans="1:8" ht="12.75">
      <c r="A144" s="57"/>
      <c r="B144" s="6" t="s">
        <v>198</v>
      </c>
      <c r="C144" s="6"/>
      <c r="D144" s="38">
        <v>0.06511574074074074</v>
      </c>
      <c r="E144" s="38">
        <v>0.0180555555555555</v>
      </c>
      <c r="F144" s="38">
        <f>SUM(D144-E144)</f>
        <v>0.04706018518518524</v>
      </c>
      <c r="G144" s="59"/>
      <c r="H144" s="80"/>
    </row>
    <row r="145" spans="1:8" ht="13.5" thickBot="1">
      <c r="A145" s="61"/>
      <c r="B145" s="62"/>
      <c r="C145" s="62"/>
      <c r="D145" s="63"/>
      <c r="E145" s="63"/>
      <c r="F145" s="63"/>
      <c r="G145" s="67">
        <f>SUM(G139:G144)</f>
        <v>0.07651620370370375</v>
      </c>
      <c r="H145" s="76">
        <v>19</v>
      </c>
    </row>
    <row r="146" spans="1:8" ht="12.75">
      <c r="A146" s="52">
        <v>20</v>
      </c>
      <c r="B146" s="53" t="s">
        <v>117</v>
      </c>
      <c r="C146" s="53" t="s">
        <v>59</v>
      </c>
      <c r="D146" s="54">
        <v>0.019537037037037037</v>
      </c>
      <c r="E146" s="54">
        <v>0.00416666666666666</v>
      </c>
      <c r="F146" s="55"/>
      <c r="G146" s="56">
        <f>SUM(D146-E146)</f>
        <v>0.015370370370370378</v>
      </c>
      <c r="H146" s="75"/>
    </row>
    <row r="147" spans="1:8" ht="12.75">
      <c r="A147" s="57"/>
      <c r="B147" s="6" t="s">
        <v>118</v>
      </c>
      <c r="C147" s="6"/>
      <c r="D147" s="38">
        <v>0.05034722222222222</v>
      </c>
      <c r="E147" s="38">
        <v>0.0319444444444444</v>
      </c>
      <c r="F147" s="1"/>
      <c r="G147" s="58">
        <f>SUM(D147-E147)</f>
        <v>0.018402777777777816</v>
      </c>
      <c r="H147" s="80"/>
    </row>
    <row r="148" spans="1:8" ht="12.75">
      <c r="A148" s="57"/>
      <c r="B148" s="6" t="s">
        <v>119</v>
      </c>
      <c r="C148" s="6"/>
      <c r="D148" s="38">
        <v>0.042847222222222224</v>
      </c>
      <c r="E148" s="38">
        <v>0.0180555555555555</v>
      </c>
      <c r="F148" s="38">
        <f>SUM(D148-E148)</f>
        <v>0.024791666666666726</v>
      </c>
      <c r="G148" s="59"/>
      <c r="H148" s="80"/>
    </row>
    <row r="149" spans="1:8" ht="12.75">
      <c r="A149" s="57"/>
      <c r="B149" s="6" t="s">
        <v>121</v>
      </c>
      <c r="C149" s="6"/>
      <c r="D149" s="38">
        <v>0.04241898148148148</v>
      </c>
      <c r="E149" s="38">
        <v>0.0243055555555555</v>
      </c>
      <c r="F149" s="1"/>
      <c r="G149" s="58">
        <f>SUM(D149-E149)</f>
        <v>0.01811342592592598</v>
      </c>
      <c r="H149" s="80"/>
    </row>
    <row r="150" spans="1:8" ht="12.75">
      <c r="A150" s="57"/>
      <c r="B150" s="6" t="s">
        <v>120</v>
      </c>
      <c r="C150" s="6"/>
      <c r="D150" s="38">
        <v>0.0634837962962963</v>
      </c>
      <c r="E150" s="38">
        <v>0.0381944444444444</v>
      </c>
      <c r="F150" s="1"/>
      <c r="G150" s="58">
        <f>SUM(D150-E150)</f>
        <v>0.025289351851851903</v>
      </c>
      <c r="H150" s="80"/>
    </row>
    <row r="151" spans="1:8" ht="12.75">
      <c r="A151" s="57"/>
      <c r="B151" s="6" t="s">
        <v>138</v>
      </c>
      <c r="C151" s="6"/>
      <c r="D151" s="38">
        <v>0</v>
      </c>
      <c r="E151" s="38">
        <v>0.0104166666666667</v>
      </c>
      <c r="F151" s="38" t="s">
        <v>233</v>
      </c>
      <c r="G151" s="59"/>
      <c r="H151" s="80"/>
    </row>
    <row r="152" spans="1:8" ht="13.5" thickBot="1">
      <c r="A152" s="61"/>
      <c r="B152" s="62"/>
      <c r="C152" s="62"/>
      <c r="D152" s="63"/>
      <c r="E152" s="63"/>
      <c r="F152" s="63"/>
      <c r="G152" s="67">
        <f>SUM(G146:G151)</f>
        <v>0.07717592592592606</v>
      </c>
      <c r="H152" s="76">
        <v>20</v>
      </c>
    </row>
    <row r="156" ht="12.75">
      <c r="B156" s="1" t="s">
        <v>15</v>
      </c>
    </row>
  </sheetData>
  <printOptions/>
  <pageMargins left="0.7874015748031497" right="0.3937007874015748" top="0.98425196850393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workbookViewId="0" topLeftCell="G1">
      <selection activeCell="A1" sqref="A1:K4"/>
    </sheetView>
  </sheetViews>
  <sheetFormatPr defaultColWidth="9.00390625" defaultRowHeight="12.75"/>
  <cols>
    <col min="1" max="1" width="4.75390625" style="0" bestFit="1" customWidth="1"/>
    <col min="2" max="2" width="23.00390625" style="0" customWidth="1"/>
    <col min="3" max="3" width="8.875" style="0" customWidth="1"/>
    <col min="4" max="4" width="8.375" style="0" customWidth="1"/>
    <col min="5" max="5" width="8.25390625" style="0" customWidth="1"/>
    <col min="6" max="6" width="8.00390625" style="0" customWidth="1"/>
    <col min="7" max="7" width="8.125" style="0" customWidth="1"/>
    <col min="8" max="8" width="7.375" style="0" customWidth="1"/>
    <col min="10" max="10" width="7.375" style="0" customWidth="1"/>
    <col min="11" max="11" width="10.00390625" style="0" customWidth="1"/>
  </cols>
  <sheetData>
    <row r="1" ht="12.75">
      <c r="C1" s="8" t="s">
        <v>11</v>
      </c>
    </row>
    <row r="2" ht="12.75">
      <c r="B2" t="s">
        <v>16</v>
      </c>
    </row>
    <row r="3" ht="12.75">
      <c r="C3" s="8" t="s">
        <v>12</v>
      </c>
    </row>
    <row r="4" ht="12.75">
      <c r="B4" t="s">
        <v>13</v>
      </c>
    </row>
    <row r="5" spans="1:11" ht="12.75">
      <c r="A5" s="6" t="s">
        <v>14</v>
      </c>
      <c r="B5" s="7" t="s">
        <v>17</v>
      </c>
      <c r="C5" s="28" t="s">
        <v>35</v>
      </c>
      <c r="D5" s="28" t="s">
        <v>36</v>
      </c>
      <c r="E5" s="7" t="s">
        <v>37</v>
      </c>
      <c r="F5" s="28" t="s">
        <v>38</v>
      </c>
      <c r="G5" s="28" t="s">
        <v>39</v>
      </c>
      <c r="H5" s="7" t="s">
        <v>40</v>
      </c>
      <c r="I5" s="7" t="s">
        <v>41</v>
      </c>
      <c r="J5" s="7" t="s">
        <v>2</v>
      </c>
      <c r="K5" s="7" t="s">
        <v>69</v>
      </c>
    </row>
    <row r="6" spans="1:9" ht="12.75">
      <c r="A6">
        <v>1</v>
      </c>
      <c r="B6" s="6" t="s">
        <v>47</v>
      </c>
      <c r="C6" s="2">
        <v>0</v>
      </c>
      <c r="D6" s="2">
        <v>0</v>
      </c>
      <c r="E6" s="2">
        <f>SUM(C6-D6)</f>
        <v>0</v>
      </c>
      <c r="F6" s="2">
        <v>0</v>
      </c>
      <c r="G6" s="2">
        <v>0</v>
      </c>
      <c r="H6" s="2">
        <f>SUM(F6-G6)</f>
        <v>0</v>
      </c>
      <c r="I6" s="20">
        <f>SUM(C6+D6+F6+G6)</f>
        <v>0</v>
      </c>
    </row>
    <row r="7" spans="1:9" ht="12.75">
      <c r="A7">
        <v>2</v>
      </c>
      <c r="B7" s="6" t="s">
        <v>48</v>
      </c>
      <c r="C7" s="2">
        <v>0</v>
      </c>
      <c r="D7" s="2">
        <v>0</v>
      </c>
      <c r="E7" s="2">
        <f>SUM(C7-D7)</f>
        <v>0</v>
      </c>
      <c r="F7" s="2">
        <v>0</v>
      </c>
      <c r="G7" s="2">
        <v>0</v>
      </c>
      <c r="H7" s="2">
        <f>SUM(F7-G7)</f>
        <v>0</v>
      </c>
      <c r="I7" s="20">
        <f aca="true" t="shared" si="0" ref="I7:I31">SUM(C7+D7+F7+G7)</f>
        <v>0</v>
      </c>
    </row>
    <row r="8" spans="1:9" ht="12.75">
      <c r="A8">
        <v>3</v>
      </c>
      <c r="B8" s="6" t="s">
        <v>49</v>
      </c>
      <c r="C8" s="2">
        <v>0</v>
      </c>
      <c r="D8" s="2">
        <v>0</v>
      </c>
      <c r="E8" s="2">
        <f aca="true" t="shared" si="1" ref="E8:E31">SUM(C8-D8)</f>
        <v>0</v>
      </c>
      <c r="F8" s="2">
        <v>0</v>
      </c>
      <c r="G8" s="2">
        <v>0</v>
      </c>
      <c r="H8" s="2">
        <f aca="true" t="shared" si="2" ref="H8:H31">SUM(F8-G8)</f>
        <v>0</v>
      </c>
      <c r="I8" s="20">
        <f t="shared" si="0"/>
        <v>0</v>
      </c>
    </row>
    <row r="9" spans="1:9" ht="12.75">
      <c r="A9">
        <v>4</v>
      </c>
      <c r="B9" s="6" t="s">
        <v>50</v>
      </c>
      <c r="C9" s="2">
        <v>0</v>
      </c>
      <c r="D9" s="2">
        <v>0</v>
      </c>
      <c r="E9" s="2">
        <f t="shared" si="1"/>
        <v>0</v>
      </c>
      <c r="F9" s="2">
        <v>0</v>
      </c>
      <c r="G9" s="2">
        <v>0</v>
      </c>
      <c r="H9" s="2">
        <f t="shared" si="2"/>
        <v>0</v>
      </c>
      <c r="I9" s="20">
        <f t="shared" si="0"/>
        <v>0</v>
      </c>
    </row>
    <row r="10" spans="1:9" ht="12.75">
      <c r="A10">
        <v>5</v>
      </c>
      <c r="B10" s="6" t="s">
        <v>51</v>
      </c>
      <c r="C10" s="2">
        <v>0</v>
      </c>
      <c r="D10" s="2">
        <v>0</v>
      </c>
      <c r="E10" s="2">
        <f t="shared" si="1"/>
        <v>0</v>
      </c>
      <c r="F10" s="2">
        <v>0</v>
      </c>
      <c r="G10" s="2">
        <v>0</v>
      </c>
      <c r="H10" s="2">
        <f t="shared" si="2"/>
        <v>0</v>
      </c>
      <c r="I10" s="20">
        <f t="shared" si="0"/>
        <v>0</v>
      </c>
    </row>
    <row r="11" spans="1:9" ht="12.75">
      <c r="A11">
        <v>6</v>
      </c>
      <c r="B11" s="6" t="s">
        <v>52</v>
      </c>
      <c r="C11" s="2">
        <v>0</v>
      </c>
      <c r="D11" s="2">
        <v>0</v>
      </c>
      <c r="E11" s="2">
        <f t="shared" si="1"/>
        <v>0</v>
      </c>
      <c r="F11" s="2">
        <v>0</v>
      </c>
      <c r="G11" s="2">
        <v>0</v>
      </c>
      <c r="H11" s="2">
        <f t="shared" si="2"/>
        <v>0</v>
      </c>
      <c r="I11" s="20">
        <f t="shared" si="0"/>
        <v>0</v>
      </c>
    </row>
    <row r="12" spans="1:9" ht="12.75">
      <c r="A12">
        <v>7</v>
      </c>
      <c r="B12" s="6" t="s">
        <v>53</v>
      </c>
      <c r="C12" s="2">
        <v>0</v>
      </c>
      <c r="D12" s="2">
        <v>0</v>
      </c>
      <c r="E12" s="2">
        <f t="shared" si="1"/>
        <v>0</v>
      </c>
      <c r="F12" s="2">
        <v>0</v>
      </c>
      <c r="G12" s="2">
        <v>0</v>
      </c>
      <c r="H12" s="2">
        <f t="shared" si="2"/>
        <v>0</v>
      </c>
      <c r="I12" s="20">
        <f t="shared" si="0"/>
        <v>0</v>
      </c>
    </row>
    <row r="13" spans="1:9" ht="12.75">
      <c r="A13">
        <v>8</v>
      </c>
      <c r="B13" s="6" t="s">
        <v>54</v>
      </c>
      <c r="C13" s="2">
        <v>0</v>
      </c>
      <c r="D13" s="2">
        <v>0</v>
      </c>
      <c r="E13" s="2">
        <f t="shared" si="1"/>
        <v>0</v>
      </c>
      <c r="F13" s="2">
        <v>0</v>
      </c>
      <c r="G13" s="2">
        <v>0</v>
      </c>
      <c r="H13" s="2">
        <f t="shared" si="2"/>
        <v>0</v>
      </c>
      <c r="I13" s="20">
        <f t="shared" si="0"/>
        <v>0</v>
      </c>
    </row>
    <row r="14" spans="1:9" ht="12.75">
      <c r="A14">
        <v>9</v>
      </c>
      <c r="B14" s="6" t="s">
        <v>55</v>
      </c>
      <c r="C14" s="2">
        <v>0</v>
      </c>
      <c r="D14" s="2">
        <v>0</v>
      </c>
      <c r="E14" s="2">
        <f t="shared" si="1"/>
        <v>0</v>
      </c>
      <c r="F14" s="2">
        <v>0</v>
      </c>
      <c r="G14" s="2">
        <v>0</v>
      </c>
      <c r="H14" s="2">
        <f t="shared" si="2"/>
        <v>0</v>
      </c>
      <c r="I14" s="20">
        <f t="shared" si="0"/>
        <v>0</v>
      </c>
    </row>
    <row r="15" spans="1:9" ht="12.75">
      <c r="A15">
        <v>10</v>
      </c>
      <c r="B15" s="6" t="s">
        <v>56</v>
      </c>
      <c r="C15" s="2">
        <v>0</v>
      </c>
      <c r="D15" s="2">
        <v>0</v>
      </c>
      <c r="E15" s="2">
        <f t="shared" si="1"/>
        <v>0</v>
      </c>
      <c r="F15" s="2">
        <v>0</v>
      </c>
      <c r="G15" s="2">
        <v>0</v>
      </c>
      <c r="H15" s="2">
        <f t="shared" si="2"/>
        <v>0</v>
      </c>
      <c r="I15" s="20">
        <f t="shared" si="0"/>
        <v>0</v>
      </c>
    </row>
    <row r="16" spans="1:9" ht="12.75">
      <c r="A16">
        <v>11</v>
      </c>
      <c r="B16" s="6" t="s">
        <v>57</v>
      </c>
      <c r="C16" s="2">
        <v>0</v>
      </c>
      <c r="D16" s="2">
        <v>0</v>
      </c>
      <c r="E16" s="2">
        <f t="shared" si="1"/>
        <v>0</v>
      </c>
      <c r="F16" s="2">
        <v>0</v>
      </c>
      <c r="G16" s="2">
        <v>0</v>
      </c>
      <c r="H16" s="2">
        <f t="shared" si="2"/>
        <v>0</v>
      </c>
      <c r="I16" s="20">
        <f t="shared" si="0"/>
        <v>0</v>
      </c>
    </row>
    <row r="17" spans="1:9" ht="12.75">
      <c r="A17">
        <v>12</v>
      </c>
      <c r="B17" s="6" t="s">
        <v>58</v>
      </c>
      <c r="C17" s="2">
        <v>0</v>
      </c>
      <c r="D17" s="2">
        <v>0</v>
      </c>
      <c r="E17" s="2">
        <f t="shared" si="1"/>
        <v>0</v>
      </c>
      <c r="F17" s="2">
        <v>0</v>
      </c>
      <c r="G17" s="2">
        <v>0</v>
      </c>
      <c r="H17" s="2">
        <f t="shared" si="2"/>
        <v>0</v>
      </c>
      <c r="I17" s="20">
        <f t="shared" si="0"/>
        <v>0</v>
      </c>
    </row>
    <row r="18" spans="1:9" ht="12.75">
      <c r="A18">
        <v>13</v>
      </c>
      <c r="B18" s="6" t="s">
        <v>59</v>
      </c>
      <c r="C18" s="2">
        <v>0</v>
      </c>
      <c r="D18" s="2">
        <v>0</v>
      </c>
      <c r="E18" s="2">
        <f t="shared" si="1"/>
        <v>0</v>
      </c>
      <c r="F18" s="2">
        <v>0</v>
      </c>
      <c r="G18" s="2">
        <v>0</v>
      </c>
      <c r="H18" s="2">
        <f t="shared" si="2"/>
        <v>0</v>
      </c>
      <c r="I18" s="20">
        <f t="shared" si="0"/>
        <v>0</v>
      </c>
    </row>
    <row r="19" spans="1:9" ht="12.75">
      <c r="A19">
        <v>14</v>
      </c>
      <c r="B19" s="6" t="s">
        <v>60</v>
      </c>
      <c r="C19" s="2">
        <v>0</v>
      </c>
      <c r="D19" s="2">
        <v>0</v>
      </c>
      <c r="E19" s="2">
        <f t="shared" si="1"/>
        <v>0</v>
      </c>
      <c r="F19" s="2">
        <v>0</v>
      </c>
      <c r="G19" s="2">
        <v>0</v>
      </c>
      <c r="H19" s="2">
        <f t="shared" si="2"/>
        <v>0</v>
      </c>
      <c r="I19" s="20">
        <f t="shared" si="0"/>
        <v>0</v>
      </c>
    </row>
    <row r="20" spans="1:9" ht="12.75">
      <c r="A20">
        <v>15</v>
      </c>
      <c r="B20" s="6" t="s">
        <v>61</v>
      </c>
      <c r="C20" s="2">
        <v>0</v>
      </c>
      <c r="D20" s="2">
        <v>0</v>
      </c>
      <c r="E20" s="2">
        <f t="shared" si="1"/>
        <v>0</v>
      </c>
      <c r="F20" s="2">
        <v>0</v>
      </c>
      <c r="G20" s="2">
        <v>0</v>
      </c>
      <c r="H20" s="2">
        <f t="shared" si="2"/>
        <v>0</v>
      </c>
      <c r="I20" s="20">
        <f t="shared" si="0"/>
        <v>0</v>
      </c>
    </row>
    <row r="21" spans="1:9" ht="12.75">
      <c r="A21">
        <v>16</v>
      </c>
      <c r="B21" s="6" t="s">
        <v>62</v>
      </c>
      <c r="C21" s="2">
        <v>0</v>
      </c>
      <c r="D21" s="2">
        <v>0</v>
      </c>
      <c r="E21" s="2">
        <f t="shared" si="1"/>
        <v>0</v>
      </c>
      <c r="F21" s="2">
        <v>0</v>
      </c>
      <c r="G21" s="2">
        <v>0</v>
      </c>
      <c r="H21" s="2">
        <f t="shared" si="2"/>
        <v>0</v>
      </c>
      <c r="I21" s="20">
        <f t="shared" si="0"/>
        <v>0</v>
      </c>
    </row>
    <row r="22" spans="1:9" ht="12.75">
      <c r="A22">
        <v>17</v>
      </c>
      <c r="B22" s="6" t="s">
        <v>63</v>
      </c>
      <c r="C22" s="2">
        <v>0</v>
      </c>
      <c r="D22" s="2">
        <v>0</v>
      </c>
      <c r="E22" s="2">
        <f t="shared" si="1"/>
        <v>0</v>
      </c>
      <c r="F22" s="2">
        <v>0</v>
      </c>
      <c r="G22" s="2">
        <v>0</v>
      </c>
      <c r="H22" s="2">
        <f t="shared" si="2"/>
        <v>0</v>
      </c>
      <c r="I22" s="20">
        <f t="shared" si="0"/>
        <v>0</v>
      </c>
    </row>
    <row r="23" spans="1:9" ht="12.75">
      <c r="A23">
        <v>18</v>
      </c>
      <c r="B23" s="6" t="s">
        <v>64</v>
      </c>
      <c r="C23" s="2">
        <v>0</v>
      </c>
      <c r="D23" s="2">
        <v>0</v>
      </c>
      <c r="E23" s="2">
        <f t="shared" si="1"/>
        <v>0</v>
      </c>
      <c r="F23" s="2">
        <v>0</v>
      </c>
      <c r="G23" s="2">
        <v>0</v>
      </c>
      <c r="H23" s="2">
        <f t="shared" si="2"/>
        <v>0</v>
      </c>
      <c r="I23" s="20">
        <f t="shared" si="0"/>
        <v>0</v>
      </c>
    </row>
    <row r="24" spans="1:9" ht="12.75">
      <c r="A24">
        <v>19</v>
      </c>
      <c r="B24" s="31" t="s">
        <v>80</v>
      </c>
      <c r="C24" s="2">
        <v>0</v>
      </c>
      <c r="D24" s="2">
        <v>0</v>
      </c>
      <c r="E24" s="2">
        <f t="shared" si="1"/>
        <v>0</v>
      </c>
      <c r="F24" s="2">
        <v>0</v>
      </c>
      <c r="G24" s="2">
        <v>0</v>
      </c>
      <c r="H24" s="2">
        <f t="shared" si="2"/>
        <v>0</v>
      </c>
      <c r="I24" s="20">
        <f t="shared" si="0"/>
        <v>0</v>
      </c>
    </row>
    <row r="25" spans="1:9" ht="12.75">
      <c r="A25">
        <v>20</v>
      </c>
      <c r="C25" s="2">
        <v>0</v>
      </c>
      <c r="D25" s="2">
        <v>0</v>
      </c>
      <c r="E25" s="2">
        <f t="shared" si="1"/>
        <v>0</v>
      </c>
      <c r="F25" s="2">
        <v>0</v>
      </c>
      <c r="G25" s="2">
        <v>0</v>
      </c>
      <c r="H25" s="2">
        <f t="shared" si="2"/>
        <v>0</v>
      </c>
      <c r="I25" s="20">
        <f t="shared" si="0"/>
        <v>0</v>
      </c>
    </row>
    <row r="26" spans="1:9" ht="12.75">
      <c r="A26">
        <v>21</v>
      </c>
      <c r="C26" s="2">
        <v>0</v>
      </c>
      <c r="D26" s="2">
        <v>0</v>
      </c>
      <c r="E26" s="2">
        <f t="shared" si="1"/>
        <v>0</v>
      </c>
      <c r="F26" s="2">
        <v>0</v>
      </c>
      <c r="G26" s="2">
        <v>0</v>
      </c>
      <c r="H26" s="2">
        <f t="shared" si="2"/>
        <v>0</v>
      </c>
      <c r="I26" s="20">
        <f t="shared" si="0"/>
        <v>0</v>
      </c>
    </row>
    <row r="27" spans="1:9" ht="12.75">
      <c r="A27">
        <v>22</v>
      </c>
      <c r="C27" s="2">
        <v>0</v>
      </c>
      <c r="D27" s="2">
        <v>0</v>
      </c>
      <c r="E27" s="2">
        <f t="shared" si="1"/>
        <v>0</v>
      </c>
      <c r="F27" s="2">
        <v>0</v>
      </c>
      <c r="G27" s="2">
        <v>0</v>
      </c>
      <c r="H27" s="2">
        <f t="shared" si="2"/>
        <v>0</v>
      </c>
      <c r="I27" s="20">
        <f t="shared" si="0"/>
        <v>0</v>
      </c>
    </row>
    <row r="28" spans="1:9" ht="12.75">
      <c r="A28">
        <v>23</v>
      </c>
      <c r="C28" s="2">
        <v>0</v>
      </c>
      <c r="D28" s="2">
        <v>0</v>
      </c>
      <c r="E28" s="2">
        <f t="shared" si="1"/>
        <v>0</v>
      </c>
      <c r="F28" s="2">
        <v>0</v>
      </c>
      <c r="G28" s="2">
        <v>0</v>
      </c>
      <c r="H28" s="2">
        <f t="shared" si="2"/>
        <v>0</v>
      </c>
      <c r="I28" s="20">
        <f t="shared" si="0"/>
        <v>0</v>
      </c>
    </row>
    <row r="29" spans="1:9" ht="12.75">
      <c r="A29">
        <v>24</v>
      </c>
      <c r="C29" s="2">
        <v>0</v>
      </c>
      <c r="D29" s="2">
        <v>0</v>
      </c>
      <c r="E29" s="2">
        <f t="shared" si="1"/>
        <v>0</v>
      </c>
      <c r="F29" s="2">
        <v>0</v>
      </c>
      <c r="G29" s="2">
        <v>0</v>
      </c>
      <c r="H29" s="2">
        <f t="shared" si="2"/>
        <v>0</v>
      </c>
      <c r="I29" s="20">
        <f t="shared" si="0"/>
        <v>0</v>
      </c>
    </row>
    <row r="30" spans="1:9" ht="12.75">
      <c r="A30">
        <v>25</v>
      </c>
      <c r="C30" s="2">
        <v>0</v>
      </c>
      <c r="D30" s="2">
        <v>0</v>
      </c>
      <c r="E30" s="2">
        <f t="shared" si="1"/>
        <v>0</v>
      </c>
      <c r="F30" s="2">
        <v>0</v>
      </c>
      <c r="G30" s="2">
        <v>0</v>
      </c>
      <c r="H30" s="2">
        <f t="shared" si="2"/>
        <v>0</v>
      </c>
      <c r="I30" s="20">
        <f t="shared" si="0"/>
        <v>0</v>
      </c>
    </row>
    <row r="31" spans="1:9" ht="12.75">
      <c r="A31">
        <v>26</v>
      </c>
      <c r="C31" s="2">
        <v>0</v>
      </c>
      <c r="D31" s="2">
        <v>0</v>
      </c>
      <c r="E31" s="2">
        <f t="shared" si="1"/>
        <v>0</v>
      </c>
      <c r="F31" s="2">
        <v>0</v>
      </c>
      <c r="G31" s="2">
        <v>0</v>
      </c>
      <c r="H31" s="2">
        <f t="shared" si="2"/>
        <v>0</v>
      </c>
      <c r="I31" s="20">
        <f t="shared" si="0"/>
        <v>0</v>
      </c>
    </row>
    <row r="34" ht="12.75">
      <c r="B34" s="1" t="s">
        <v>15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J50"/>
  <sheetViews>
    <sheetView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38.25390625" style="0" customWidth="1"/>
    <col min="3" max="3" width="6.625" style="0" customWidth="1"/>
    <col min="4" max="4" width="4.75390625" style="0" customWidth="1"/>
    <col min="8" max="8" width="6.875" style="0" customWidth="1"/>
    <col min="9" max="9" width="5.75390625" style="0" customWidth="1"/>
    <col min="10" max="10" width="4.75390625" style="0" customWidth="1"/>
    <col min="11" max="11" width="5.875" style="0" customWidth="1"/>
  </cols>
  <sheetData>
    <row r="1" ht="12.75">
      <c r="C1" s="8" t="s">
        <v>11</v>
      </c>
    </row>
    <row r="2" ht="12.75">
      <c r="B2" t="s">
        <v>4</v>
      </c>
    </row>
    <row r="3" spans="2:3" ht="12.75">
      <c r="B3" s="8"/>
      <c r="C3" s="8" t="s">
        <v>42</v>
      </c>
    </row>
    <row r="4" ht="12.75">
      <c r="B4" t="s">
        <v>307</v>
      </c>
    </row>
    <row r="5" ht="12.75">
      <c r="B5" t="s">
        <v>43</v>
      </c>
    </row>
    <row r="6" spans="1:8" ht="12.75">
      <c r="A6" t="s">
        <v>14</v>
      </c>
      <c r="B6" s="8" t="s">
        <v>1</v>
      </c>
      <c r="C6" t="s">
        <v>99</v>
      </c>
      <c r="D6" s="3"/>
      <c r="E6" t="s">
        <v>6</v>
      </c>
      <c r="F6" t="s">
        <v>7</v>
      </c>
      <c r="G6" t="s">
        <v>8</v>
      </c>
      <c r="H6" t="s">
        <v>2</v>
      </c>
    </row>
    <row r="7" spans="1:10" ht="12.75">
      <c r="A7">
        <v>1</v>
      </c>
      <c r="B7" t="s">
        <v>89</v>
      </c>
      <c r="C7">
        <v>19</v>
      </c>
      <c r="D7" s="3"/>
      <c r="E7" s="2">
        <v>0.0061574074074074074</v>
      </c>
      <c r="F7" s="2">
        <v>0.000694444444444444</v>
      </c>
      <c r="G7" s="2">
        <f aca="true" t="shared" si="0" ref="G7:G15">SUM(E7-F7)</f>
        <v>0.005462962962962964</v>
      </c>
      <c r="H7" s="85" t="s">
        <v>258</v>
      </c>
      <c r="I7" s="4"/>
      <c r="J7" s="10"/>
    </row>
    <row r="8" spans="1:10" ht="12.75">
      <c r="A8">
        <v>2</v>
      </c>
      <c r="B8" t="s">
        <v>301</v>
      </c>
      <c r="C8">
        <v>21</v>
      </c>
      <c r="D8" s="3"/>
      <c r="E8" s="2">
        <v>0.00650462962962963</v>
      </c>
      <c r="F8" s="2">
        <v>0.000694444444444444</v>
      </c>
      <c r="G8" s="2">
        <f t="shared" si="0"/>
        <v>0.0058101851851851865</v>
      </c>
      <c r="H8" s="85" t="s">
        <v>259</v>
      </c>
      <c r="I8" s="4"/>
      <c r="J8" s="10"/>
    </row>
    <row r="9" spans="1:10" ht="12.75">
      <c r="A9">
        <v>3</v>
      </c>
      <c r="B9" t="s">
        <v>93</v>
      </c>
      <c r="C9">
        <v>17</v>
      </c>
      <c r="D9" s="3"/>
      <c r="E9" s="2">
        <v>0.006597222222222222</v>
      </c>
      <c r="F9" s="2">
        <v>0.000694444444444444</v>
      </c>
      <c r="G9" s="2">
        <f t="shared" si="0"/>
        <v>0.0059027777777777785</v>
      </c>
      <c r="H9" s="85" t="s">
        <v>260</v>
      </c>
      <c r="I9" s="4"/>
      <c r="J9" s="10"/>
    </row>
    <row r="10" spans="1:10" ht="12.75">
      <c r="A10">
        <v>4</v>
      </c>
      <c r="B10" t="s">
        <v>92</v>
      </c>
      <c r="C10">
        <v>20</v>
      </c>
      <c r="D10" s="3"/>
      <c r="E10" s="2">
        <v>0.006759259259259259</v>
      </c>
      <c r="F10" s="2">
        <v>0.000694444444444444</v>
      </c>
      <c r="G10" s="2">
        <f t="shared" si="0"/>
        <v>0.006064814814814815</v>
      </c>
      <c r="H10" s="85" t="s">
        <v>308</v>
      </c>
      <c r="I10" s="4"/>
      <c r="J10" s="10"/>
    </row>
    <row r="11" spans="1:10" ht="12.75">
      <c r="A11">
        <v>5</v>
      </c>
      <c r="B11" t="s">
        <v>94</v>
      </c>
      <c r="C11">
        <v>15</v>
      </c>
      <c r="D11" s="3"/>
      <c r="E11" s="2">
        <v>0.006828703703703704</v>
      </c>
      <c r="F11" s="2">
        <v>0.000694444444444444</v>
      </c>
      <c r="G11" s="2">
        <f t="shared" si="0"/>
        <v>0.00613425925925926</v>
      </c>
      <c r="H11" s="85" t="s">
        <v>304</v>
      </c>
      <c r="I11" s="4"/>
      <c r="J11" s="10"/>
    </row>
    <row r="12" spans="1:10" ht="12.75">
      <c r="A12">
        <v>6</v>
      </c>
      <c r="B12" t="s">
        <v>239</v>
      </c>
      <c r="C12">
        <v>23</v>
      </c>
      <c r="D12" s="3"/>
      <c r="E12" s="2">
        <v>0.007106481481481481</v>
      </c>
      <c r="F12" s="2">
        <v>0.0006944444444444445</v>
      </c>
      <c r="G12" s="2">
        <f t="shared" si="0"/>
        <v>0.006412037037037036</v>
      </c>
      <c r="H12" s="85" t="s">
        <v>305</v>
      </c>
      <c r="I12" s="4"/>
      <c r="J12" s="10"/>
    </row>
    <row r="13" spans="1:10" ht="12.75">
      <c r="A13">
        <v>7</v>
      </c>
      <c r="B13" t="s">
        <v>95</v>
      </c>
      <c r="C13">
        <v>24</v>
      </c>
      <c r="D13" s="3"/>
      <c r="E13" s="2">
        <v>0.008113425925925925</v>
      </c>
      <c r="F13" s="2">
        <v>0.000694444444444444</v>
      </c>
      <c r="G13" s="2">
        <f t="shared" si="0"/>
        <v>0.007418981481481481</v>
      </c>
      <c r="H13" s="85" t="s">
        <v>306</v>
      </c>
      <c r="I13" s="4"/>
      <c r="J13" s="9"/>
    </row>
    <row r="14" spans="1:10" ht="12.75">
      <c r="A14">
        <v>8</v>
      </c>
      <c r="B14" t="s">
        <v>90</v>
      </c>
      <c r="C14">
        <v>18</v>
      </c>
      <c r="D14" s="3"/>
      <c r="E14" s="2">
        <v>0.006076388888888889</v>
      </c>
      <c r="F14" s="2">
        <v>0.000694444444444444</v>
      </c>
      <c r="G14" s="2">
        <f t="shared" si="0"/>
        <v>0.005381944444444445</v>
      </c>
      <c r="H14" s="85" t="s">
        <v>310</v>
      </c>
      <c r="I14" s="4" t="s">
        <v>311</v>
      </c>
      <c r="J14" s="9"/>
    </row>
    <row r="15" spans="1:10" ht="12.75">
      <c r="A15">
        <v>9</v>
      </c>
      <c r="B15" t="s">
        <v>302</v>
      </c>
      <c r="C15">
        <v>11</v>
      </c>
      <c r="D15" s="3"/>
      <c r="E15" s="2">
        <v>0.00832175925925926</v>
      </c>
      <c r="F15" s="2">
        <v>0.000694444444444444</v>
      </c>
      <c r="G15" s="2">
        <f t="shared" si="0"/>
        <v>0.007627314814814816</v>
      </c>
      <c r="H15" s="85" t="s">
        <v>310</v>
      </c>
      <c r="I15" s="4" t="s">
        <v>311</v>
      </c>
      <c r="J15" s="9"/>
    </row>
    <row r="16" spans="1:10" ht="12.75">
      <c r="A16">
        <v>10</v>
      </c>
      <c r="B16" t="s">
        <v>241</v>
      </c>
      <c r="D16" s="3"/>
      <c r="E16" s="2">
        <v>0</v>
      </c>
      <c r="F16" s="2">
        <v>0.0006944444444444445</v>
      </c>
      <c r="G16" s="2" t="s">
        <v>303</v>
      </c>
      <c r="H16" s="4"/>
      <c r="I16" s="4"/>
      <c r="J16" s="9"/>
    </row>
    <row r="18" spans="4:10" ht="12.75">
      <c r="D18" s="3"/>
      <c r="E18" s="2"/>
      <c r="F18" s="2"/>
      <c r="G18" s="2"/>
      <c r="H18" s="4"/>
      <c r="I18" s="4"/>
      <c r="J18" s="9"/>
    </row>
    <row r="19" spans="4:10" ht="12.75">
      <c r="D19" s="3"/>
      <c r="E19" s="2"/>
      <c r="F19" s="2"/>
      <c r="G19" s="2"/>
      <c r="H19" s="4"/>
      <c r="I19" s="4"/>
      <c r="J19" s="9"/>
    </row>
    <row r="20" spans="4:10" ht="12.75">
      <c r="D20" s="3"/>
      <c r="E20" s="2"/>
      <c r="F20" s="2"/>
      <c r="G20" s="2"/>
      <c r="H20" s="4"/>
      <c r="I20" s="4"/>
      <c r="J20" s="4"/>
    </row>
    <row r="23" ht="12.75">
      <c r="B23" s="1" t="s">
        <v>15</v>
      </c>
    </row>
    <row r="28" ht="12.75">
      <c r="C28" s="8" t="s">
        <v>11</v>
      </c>
    </row>
    <row r="29" ht="12.75">
      <c r="B29" t="s">
        <v>4</v>
      </c>
    </row>
    <row r="30" spans="2:3" ht="12.75">
      <c r="B30" s="8"/>
      <c r="C30" s="8" t="s">
        <v>42</v>
      </c>
    </row>
    <row r="31" ht="12.75">
      <c r="B31" t="s">
        <v>307</v>
      </c>
    </row>
    <row r="32" ht="12.75">
      <c r="B32" t="s">
        <v>43</v>
      </c>
    </row>
    <row r="33" spans="1:8" ht="12.75">
      <c r="A33" t="s">
        <v>14</v>
      </c>
      <c r="B33" s="8" t="s">
        <v>1</v>
      </c>
      <c r="C33" t="s">
        <v>99</v>
      </c>
      <c r="D33" s="3"/>
      <c r="E33" t="s">
        <v>6</v>
      </c>
      <c r="F33" t="s">
        <v>7</v>
      </c>
      <c r="G33" t="s">
        <v>8</v>
      </c>
      <c r="H33" t="s">
        <v>2</v>
      </c>
    </row>
    <row r="34" spans="1:10" ht="12.75">
      <c r="A34">
        <v>1</v>
      </c>
      <c r="B34" t="s">
        <v>89</v>
      </c>
      <c r="C34">
        <v>19</v>
      </c>
      <c r="D34" s="3"/>
      <c r="E34" s="2">
        <v>0.0061574074074074074</v>
      </c>
      <c r="F34" s="2">
        <v>0.000694444444444444</v>
      </c>
      <c r="G34" s="2">
        <f aca="true" t="shared" si="1" ref="G34:G42">SUM(E34-F34)</f>
        <v>0.005462962962962964</v>
      </c>
      <c r="H34" s="85" t="s">
        <v>258</v>
      </c>
      <c r="I34" s="4"/>
      <c r="J34" s="10"/>
    </row>
    <row r="35" spans="1:10" ht="12.75">
      <c r="A35">
        <v>2</v>
      </c>
      <c r="B35" t="s">
        <v>301</v>
      </c>
      <c r="C35">
        <v>21</v>
      </c>
      <c r="D35" s="3"/>
      <c r="E35" s="2">
        <v>0.00650462962962963</v>
      </c>
      <c r="F35" s="2">
        <v>0.000694444444444444</v>
      </c>
      <c r="G35" s="2">
        <f t="shared" si="1"/>
        <v>0.0058101851851851865</v>
      </c>
      <c r="H35" s="85" t="s">
        <v>259</v>
      </c>
      <c r="I35" s="4"/>
      <c r="J35" s="10"/>
    </row>
    <row r="36" spans="1:10" ht="12.75">
      <c r="A36">
        <v>3</v>
      </c>
      <c r="B36" t="s">
        <v>93</v>
      </c>
      <c r="C36">
        <v>17</v>
      </c>
      <c r="D36" s="3"/>
      <c r="E36" s="2">
        <v>0.006597222222222222</v>
      </c>
      <c r="F36" s="2">
        <v>0.000694444444444444</v>
      </c>
      <c r="G36" s="2">
        <f t="shared" si="1"/>
        <v>0.0059027777777777785</v>
      </c>
      <c r="H36" s="85" t="s">
        <v>260</v>
      </c>
      <c r="I36" s="4"/>
      <c r="J36" s="10"/>
    </row>
    <row r="37" spans="1:10" ht="12.75">
      <c r="A37">
        <v>4</v>
      </c>
      <c r="B37" t="s">
        <v>92</v>
      </c>
      <c r="C37">
        <v>20</v>
      </c>
      <c r="D37" s="3"/>
      <c r="E37" s="2">
        <v>0.006759259259259259</v>
      </c>
      <c r="F37" s="2">
        <v>0.000694444444444444</v>
      </c>
      <c r="G37" s="2">
        <f t="shared" si="1"/>
        <v>0.006064814814814815</v>
      </c>
      <c r="H37" s="85" t="s">
        <v>308</v>
      </c>
      <c r="I37" s="4"/>
      <c r="J37" s="10"/>
    </row>
    <row r="38" spans="1:10" ht="12.75">
      <c r="A38">
        <v>5</v>
      </c>
      <c r="B38" t="s">
        <v>94</v>
      </c>
      <c r="C38">
        <v>15</v>
      </c>
      <c r="D38" s="3"/>
      <c r="E38" s="2">
        <v>0.006828703703703704</v>
      </c>
      <c r="F38" s="2">
        <v>0.000694444444444444</v>
      </c>
      <c r="G38" s="2">
        <f t="shared" si="1"/>
        <v>0.00613425925925926</v>
      </c>
      <c r="H38" s="85" t="s">
        <v>304</v>
      </c>
      <c r="I38" s="4"/>
      <c r="J38" s="10"/>
    </row>
    <row r="39" spans="1:10" ht="12.75">
      <c r="A39">
        <v>6</v>
      </c>
      <c r="B39" t="s">
        <v>239</v>
      </c>
      <c r="C39">
        <v>23</v>
      </c>
      <c r="D39" s="3"/>
      <c r="E39" s="2">
        <v>0.007106481481481481</v>
      </c>
      <c r="F39" s="2">
        <v>0.0006944444444444445</v>
      </c>
      <c r="G39" s="2">
        <f t="shared" si="1"/>
        <v>0.006412037037037036</v>
      </c>
      <c r="H39" s="85" t="s">
        <v>305</v>
      </c>
      <c r="I39" s="4"/>
      <c r="J39" s="10"/>
    </row>
    <row r="40" spans="1:10" ht="12.75">
      <c r="A40">
        <v>7</v>
      </c>
      <c r="B40" t="s">
        <v>95</v>
      </c>
      <c r="C40">
        <v>24</v>
      </c>
      <c r="D40" s="3"/>
      <c r="E40" s="2">
        <v>0.008113425925925925</v>
      </c>
      <c r="F40" s="2">
        <v>0.000694444444444444</v>
      </c>
      <c r="G40" s="2">
        <f t="shared" si="1"/>
        <v>0.007418981481481481</v>
      </c>
      <c r="H40" s="85" t="s">
        <v>306</v>
      </c>
      <c r="I40" s="4"/>
      <c r="J40" s="9"/>
    </row>
    <row r="41" spans="1:10" ht="12.75">
      <c r="A41">
        <v>8</v>
      </c>
      <c r="B41" t="s">
        <v>90</v>
      </c>
      <c r="C41">
        <v>18</v>
      </c>
      <c r="D41" s="3"/>
      <c r="E41" s="2">
        <v>0.006076388888888889</v>
      </c>
      <c r="F41" s="2">
        <v>0.000694444444444444</v>
      </c>
      <c r="G41" s="2">
        <f t="shared" si="1"/>
        <v>0.005381944444444445</v>
      </c>
      <c r="H41" s="85" t="s">
        <v>310</v>
      </c>
      <c r="I41" s="4" t="s">
        <v>311</v>
      </c>
      <c r="J41" s="9"/>
    </row>
    <row r="42" spans="1:10" ht="12.75">
      <c r="A42">
        <v>9</v>
      </c>
      <c r="B42" t="s">
        <v>302</v>
      </c>
      <c r="C42">
        <v>11</v>
      </c>
      <c r="D42" s="3"/>
      <c r="E42" s="2">
        <v>0.00832175925925926</v>
      </c>
      <c r="F42" s="2">
        <v>0.000694444444444444</v>
      </c>
      <c r="G42" s="2">
        <f t="shared" si="1"/>
        <v>0.007627314814814816</v>
      </c>
      <c r="H42" s="85" t="s">
        <v>310</v>
      </c>
      <c r="I42" s="4" t="s">
        <v>311</v>
      </c>
      <c r="J42" s="9"/>
    </row>
    <row r="43" spans="1:10" ht="12.75">
      <c r="A43">
        <v>10</v>
      </c>
      <c r="B43" t="s">
        <v>241</v>
      </c>
      <c r="D43" s="3"/>
      <c r="E43" s="2">
        <v>0</v>
      </c>
      <c r="F43" s="2">
        <v>0.0006944444444444445</v>
      </c>
      <c r="G43" s="2" t="s">
        <v>303</v>
      </c>
      <c r="H43" s="4"/>
      <c r="I43" s="4"/>
      <c r="J43" s="9"/>
    </row>
    <row r="45" spans="4:10" ht="12.75">
      <c r="D45" s="3"/>
      <c r="E45" s="2"/>
      <c r="F45" s="2"/>
      <c r="G45" s="2"/>
      <c r="H45" s="4"/>
      <c r="I45" s="4"/>
      <c r="J45" s="9"/>
    </row>
    <row r="46" spans="4:10" ht="12.75">
      <c r="D46" s="3"/>
      <c r="E46" s="2"/>
      <c r="F46" s="2"/>
      <c r="G46" s="2"/>
      <c r="H46" s="4"/>
      <c r="I46" s="4"/>
      <c r="J46" s="9"/>
    </row>
    <row r="47" spans="4:10" ht="12.75">
      <c r="D47" s="3"/>
      <c r="E47" s="2"/>
      <c r="F47" s="2"/>
      <c r="G47" s="2"/>
      <c r="H47" s="4"/>
      <c r="I47" s="4"/>
      <c r="J47" s="4"/>
    </row>
    <row r="50" ht="12.75">
      <c r="B50" s="1" t="s">
        <v>15</v>
      </c>
    </row>
  </sheetData>
  <printOptions/>
  <pageMargins left="0" right="0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G30"/>
  <sheetViews>
    <sheetView workbookViewId="0" topLeftCell="A1">
      <selection activeCell="D29" sqref="D29"/>
    </sheetView>
  </sheetViews>
  <sheetFormatPr defaultColWidth="9.00390625" defaultRowHeight="12.75"/>
  <cols>
    <col min="1" max="1" width="4.75390625" style="0" bestFit="1" customWidth="1"/>
    <col min="2" max="2" width="38.25390625" style="0" customWidth="1"/>
    <col min="3" max="4" width="15.125" style="0" customWidth="1"/>
    <col min="5" max="5" width="12.375" style="0" customWidth="1"/>
    <col min="6" max="6" width="9.75390625" style="0" customWidth="1"/>
    <col min="7" max="7" width="9.25390625" style="0" customWidth="1"/>
  </cols>
  <sheetData>
    <row r="1" spans="3:5" ht="14.25" customHeight="1">
      <c r="C1" s="8" t="s">
        <v>11</v>
      </c>
      <c r="D1" s="8"/>
      <c r="E1" s="8"/>
    </row>
    <row r="2" spans="3:5" ht="12.75">
      <c r="C2" s="8" t="s">
        <v>75</v>
      </c>
      <c r="D2" s="8"/>
      <c r="E2" s="8"/>
    </row>
    <row r="3" spans="3:5" ht="12.75">
      <c r="C3" s="8" t="s">
        <v>42</v>
      </c>
      <c r="D3" s="8"/>
      <c r="E3" s="8"/>
    </row>
    <row r="4" ht="12.75">
      <c r="B4" t="s">
        <v>19</v>
      </c>
    </row>
    <row r="6" spans="3:7" ht="12.75">
      <c r="C6" s="23"/>
      <c r="D6" s="29"/>
      <c r="E6" s="29" t="s">
        <v>74</v>
      </c>
      <c r="F6" s="11"/>
      <c r="G6" s="22"/>
    </row>
    <row r="7" spans="1:7" ht="12.75">
      <c r="A7" s="6" t="s">
        <v>14</v>
      </c>
      <c r="B7" s="23" t="s">
        <v>17</v>
      </c>
      <c r="C7" s="6" t="s">
        <v>78</v>
      </c>
      <c r="D7" s="6" t="s">
        <v>20</v>
      </c>
      <c r="E7" s="7" t="s">
        <v>79</v>
      </c>
      <c r="F7" s="7" t="s">
        <v>77</v>
      </c>
      <c r="G7" s="7" t="s">
        <v>44</v>
      </c>
    </row>
    <row r="8" spans="1:7" ht="12.75">
      <c r="A8" s="6">
        <v>1</v>
      </c>
      <c r="B8" s="6" t="s">
        <v>90</v>
      </c>
      <c r="C8" s="7">
        <v>1</v>
      </c>
      <c r="D8" s="7"/>
      <c r="E8" s="7"/>
      <c r="F8" s="7">
        <v>6</v>
      </c>
      <c r="G8" s="7">
        <v>5</v>
      </c>
    </row>
    <row r="9" spans="1:7" ht="12.75">
      <c r="A9" s="6">
        <v>2</v>
      </c>
      <c r="B9" s="6" t="s">
        <v>93</v>
      </c>
      <c r="C9" s="7">
        <v>2</v>
      </c>
      <c r="D9" s="7"/>
      <c r="E9" s="7"/>
      <c r="F9" s="7">
        <v>7</v>
      </c>
      <c r="G9" s="7">
        <v>4</v>
      </c>
    </row>
    <row r="10" spans="1:7" ht="12.75">
      <c r="A10" s="6">
        <v>3</v>
      </c>
      <c r="B10" s="6" t="s">
        <v>237</v>
      </c>
      <c r="C10" s="7">
        <v>3</v>
      </c>
      <c r="D10" s="7"/>
      <c r="E10" s="7"/>
      <c r="F10" s="7">
        <v>8</v>
      </c>
      <c r="G10" s="7">
        <v>3</v>
      </c>
    </row>
    <row r="11" spans="1:7" ht="12.75">
      <c r="A11" s="6">
        <v>4</v>
      </c>
      <c r="B11" s="6" t="s">
        <v>240</v>
      </c>
      <c r="C11" s="7">
        <v>4</v>
      </c>
      <c r="D11" s="7"/>
      <c r="E11" s="7"/>
      <c r="F11" s="7">
        <v>9</v>
      </c>
      <c r="G11" s="7">
        <v>2</v>
      </c>
    </row>
    <row r="12" spans="1:7" ht="12.75">
      <c r="A12" s="6">
        <v>5</v>
      </c>
      <c r="B12" s="6" t="s">
        <v>89</v>
      </c>
      <c r="C12" s="7">
        <v>5</v>
      </c>
      <c r="D12" s="7"/>
      <c r="E12" s="7"/>
      <c r="F12" s="7">
        <v>10</v>
      </c>
      <c r="G12" s="7">
        <v>1</v>
      </c>
    </row>
    <row r="13" spans="1:7" ht="12.75">
      <c r="A13" s="6">
        <v>6</v>
      </c>
      <c r="B13" s="6" t="s">
        <v>92</v>
      </c>
      <c r="C13" s="7">
        <v>6</v>
      </c>
      <c r="D13" s="7"/>
      <c r="E13" s="7"/>
      <c r="F13" s="7">
        <v>1</v>
      </c>
      <c r="G13" s="7">
        <v>10</v>
      </c>
    </row>
    <row r="14" spans="1:7" ht="12.75">
      <c r="A14" s="6">
        <v>7</v>
      </c>
      <c r="B14" s="6" t="s">
        <v>238</v>
      </c>
      <c r="C14" s="7">
        <v>7</v>
      </c>
      <c r="D14" s="7"/>
      <c r="E14" s="7"/>
      <c r="F14" s="7">
        <v>2</v>
      </c>
      <c r="G14" s="7">
        <v>9</v>
      </c>
    </row>
    <row r="15" spans="1:7" ht="12.75">
      <c r="A15" s="6">
        <v>8</v>
      </c>
      <c r="B15" s="6" t="s">
        <v>241</v>
      </c>
      <c r="C15" s="7">
        <v>8</v>
      </c>
      <c r="D15" s="7"/>
      <c r="E15" s="7"/>
      <c r="F15" s="7">
        <v>3</v>
      </c>
      <c r="G15" s="7">
        <v>8</v>
      </c>
    </row>
    <row r="16" spans="1:7" ht="12.75">
      <c r="A16" s="6">
        <v>9</v>
      </c>
      <c r="B16" s="6" t="s">
        <v>239</v>
      </c>
      <c r="C16" s="7">
        <v>9</v>
      </c>
      <c r="D16" s="7"/>
      <c r="E16" s="7"/>
      <c r="F16" s="7">
        <v>4</v>
      </c>
      <c r="G16" s="7">
        <v>7</v>
      </c>
    </row>
    <row r="17" spans="1:7" ht="12.75">
      <c r="A17" s="6">
        <v>10</v>
      </c>
      <c r="B17" s="6" t="s">
        <v>242</v>
      </c>
      <c r="C17" s="7">
        <v>10</v>
      </c>
      <c r="D17" s="7"/>
      <c r="E17" s="7"/>
      <c r="F17" s="7">
        <v>5</v>
      </c>
      <c r="G17" s="7">
        <v>6</v>
      </c>
    </row>
    <row r="18" spans="1:7" s="1" customFormat="1" ht="12.75">
      <c r="A18" s="6">
        <v>11</v>
      </c>
      <c r="B18" s="6"/>
      <c r="C18" s="7"/>
      <c r="D18" s="7"/>
      <c r="E18" s="7"/>
      <c r="F18" s="7"/>
      <c r="G18" s="7"/>
    </row>
    <row r="19" spans="1:7" s="1" customFormat="1" ht="12.75">
      <c r="A19" s="6">
        <v>12</v>
      </c>
      <c r="B19" s="6"/>
      <c r="C19" s="7"/>
      <c r="D19" s="7"/>
      <c r="E19" s="7"/>
      <c r="F19" s="7"/>
      <c r="G19" s="7"/>
    </row>
    <row r="20" spans="3:7" s="1" customFormat="1" ht="12.75">
      <c r="C20" s="42"/>
      <c r="D20" s="42"/>
      <c r="E20" s="42"/>
      <c r="F20" s="42"/>
      <c r="G20" s="42"/>
    </row>
    <row r="21" spans="3:7" s="1" customFormat="1" ht="12.75">
      <c r="C21" s="42"/>
      <c r="D21" s="42"/>
      <c r="E21" s="42"/>
      <c r="F21" s="42"/>
      <c r="G21" s="42"/>
    </row>
    <row r="22" spans="3:7" s="1" customFormat="1" ht="12.75">
      <c r="C22" s="42"/>
      <c r="D22" s="42"/>
      <c r="E22" s="42"/>
      <c r="F22" s="42"/>
      <c r="G22" s="42"/>
    </row>
    <row r="23" spans="3:7" s="1" customFormat="1" ht="12.75">
      <c r="C23" s="42"/>
      <c r="D23" s="42"/>
      <c r="E23" s="42"/>
      <c r="F23" s="42"/>
      <c r="G23" s="42"/>
    </row>
    <row r="24" spans="3:7" s="1" customFormat="1" ht="12.75">
      <c r="C24" s="42"/>
      <c r="D24" s="42"/>
      <c r="E24" s="42"/>
      <c r="F24" s="42"/>
      <c r="G24" s="42"/>
    </row>
    <row r="25" spans="3:7" s="1" customFormat="1" ht="12.75">
      <c r="C25" s="42"/>
      <c r="D25" s="42"/>
      <c r="E25" s="42"/>
      <c r="F25" s="42"/>
      <c r="G25" s="42"/>
    </row>
    <row r="26" spans="6:7" s="1" customFormat="1" ht="12.75">
      <c r="F26" s="44"/>
      <c r="G26" s="45"/>
    </row>
    <row r="27" spans="6:7" ht="12.75">
      <c r="F27" s="3"/>
      <c r="G27" s="4"/>
    </row>
    <row r="28" spans="3:7" ht="12.75">
      <c r="C28" s="1"/>
      <c r="D28" s="1"/>
      <c r="F28" s="3"/>
      <c r="G28" s="4"/>
    </row>
    <row r="30" ht="12.75">
      <c r="B30" s="1" t="s">
        <v>72</v>
      </c>
    </row>
  </sheetData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F27"/>
  <sheetViews>
    <sheetView workbookViewId="0" topLeftCell="A1">
      <selection activeCell="E28" sqref="E27:E28"/>
    </sheetView>
  </sheetViews>
  <sheetFormatPr defaultColWidth="9.00390625" defaultRowHeight="12.75"/>
  <cols>
    <col min="1" max="1" width="4.625" style="0" customWidth="1"/>
    <col min="2" max="2" width="38.125" style="0" customWidth="1"/>
    <col min="3" max="3" width="18.25390625" style="0" customWidth="1"/>
    <col min="4" max="4" width="18.75390625" style="0" customWidth="1"/>
  </cols>
  <sheetData>
    <row r="1" ht="14.25" customHeight="1">
      <c r="C1" s="8" t="s">
        <v>11</v>
      </c>
    </row>
    <row r="2" ht="12.75">
      <c r="C2" s="8" t="s">
        <v>286</v>
      </c>
    </row>
    <row r="3" ht="12.75">
      <c r="C3" s="8" t="s">
        <v>270</v>
      </c>
    </row>
    <row r="4" ht="12.75">
      <c r="B4" t="s">
        <v>283</v>
      </c>
    </row>
    <row r="6" spans="1:6" ht="20.25" customHeight="1">
      <c r="A6" s="89" t="s">
        <v>14</v>
      </c>
      <c r="B6" s="92" t="s">
        <v>17</v>
      </c>
      <c r="C6" s="93" t="s">
        <v>284</v>
      </c>
      <c r="D6" s="93" t="s">
        <v>285</v>
      </c>
      <c r="E6" s="93" t="s">
        <v>84</v>
      </c>
      <c r="F6" s="93" t="s">
        <v>2</v>
      </c>
    </row>
    <row r="7" spans="1:6" ht="12.75">
      <c r="A7" s="6">
        <v>1</v>
      </c>
      <c r="B7" s="6" t="s">
        <v>93</v>
      </c>
      <c r="C7" s="91">
        <v>160</v>
      </c>
      <c r="D7" s="96">
        <v>147</v>
      </c>
      <c r="E7" s="91">
        <f aca="true" t="shared" si="0" ref="E7:E16">SUM(C7:D7)</f>
        <v>307</v>
      </c>
      <c r="F7" s="90">
        <v>1</v>
      </c>
    </row>
    <row r="8" spans="1:6" ht="12.75">
      <c r="A8" s="6">
        <v>2</v>
      </c>
      <c r="B8" s="6" t="s">
        <v>90</v>
      </c>
      <c r="C8" s="91">
        <v>87</v>
      </c>
      <c r="D8" s="96">
        <v>97</v>
      </c>
      <c r="E8" s="91">
        <f t="shared" si="0"/>
        <v>184</v>
      </c>
      <c r="F8" s="90">
        <v>2</v>
      </c>
    </row>
    <row r="9" spans="1:6" ht="12.75">
      <c r="A9" s="6">
        <v>3</v>
      </c>
      <c r="B9" s="6" t="s">
        <v>239</v>
      </c>
      <c r="C9" s="91">
        <v>75</v>
      </c>
      <c r="D9" s="96">
        <v>91</v>
      </c>
      <c r="E9" s="91">
        <f t="shared" si="0"/>
        <v>166</v>
      </c>
      <c r="F9" s="90">
        <v>3</v>
      </c>
    </row>
    <row r="10" spans="1:6" ht="12.75">
      <c r="A10" s="6">
        <v>4</v>
      </c>
      <c r="B10" s="6" t="s">
        <v>237</v>
      </c>
      <c r="C10" s="91">
        <v>69</v>
      </c>
      <c r="D10" s="96">
        <v>82</v>
      </c>
      <c r="E10" s="91">
        <f t="shared" si="0"/>
        <v>151</v>
      </c>
      <c r="F10" s="90">
        <v>4</v>
      </c>
    </row>
    <row r="11" spans="1:6" ht="12.75">
      <c r="A11" s="6">
        <v>5</v>
      </c>
      <c r="B11" s="6" t="s">
        <v>89</v>
      </c>
      <c r="C11" s="91">
        <v>60</v>
      </c>
      <c r="D11" s="96">
        <v>88</v>
      </c>
      <c r="E11" s="91">
        <f t="shared" si="0"/>
        <v>148</v>
      </c>
      <c r="F11" s="90">
        <v>5</v>
      </c>
    </row>
    <row r="12" spans="1:6" ht="12.75">
      <c r="A12" s="6">
        <v>6</v>
      </c>
      <c r="B12" s="6" t="s">
        <v>241</v>
      </c>
      <c r="C12" s="91">
        <v>55</v>
      </c>
      <c r="D12" s="96">
        <v>87</v>
      </c>
      <c r="E12" s="91">
        <f t="shared" si="0"/>
        <v>142</v>
      </c>
      <c r="F12" s="90">
        <v>6</v>
      </c>
    </row>
    <row r="13" spans="1:6" ht="12.75">
      <c r="A13" s="6">
        <v>7</v>
      </c>
      <c r="B13" s="6" t="s">
        <v>92</v>
      </c>
      <c r="C13" s="91">
        <v>71</v>
      </c>
      <c r="D13" s="96">
        <v>70</v>
      </c>
      <c r="E13" s="91">
        <f t="shared" si="0"/>
        <v>141</v>
      </c>
      <c r="F13" s="90">
        <v>7</v>
      </c>
    </row>
    <row r="14" spans="1:6" ht="12.75">
      <c r="A14" s="6">
        <v>8</v>
      </c>
      <c r="B14" s="6" t="s">
        <v>240</v>
      </c>
      <c r="C14" s="91">
        <v>45</v>
      </c>
      <c r="D14" s="96">
        <v>91</v>
      </c>
      <c r="E14" s="91">
        <f t="shared" si="0"/>
        <v>136</v>
      </c>
      <c r="F14" s="90">
        <v>8</v>
      </c>
    </row>
    <row r="15" spans="1:6" ht="12.75">
      <c r="A15" s="6">
        <v>9</v>
      </c>
      <c r="B15" s="6" t="s">
        <v>238</v>
      </c>
      <c r="C15" s="91">
        <v>55</v>
      </c>
      <c r="D15" s="96">
        <v>65</v>
      </c>
      <c r="E15" s="91">
        <f t="shared" si="0"/>
        <v>120</v>
      </c>
      <c r="F15" s="90">
        <v>9</v>
      </c>
    </row>
    <row r="16" spans="1:6" ht="12.75">
      <c r="A16" s="6">
        <v>10</v>
      </c>
      <c r="B16" s="6" t="s">
        <v>242</v>
      </c>
      <c r="C16" s="91">
        <v>50</v>
      </c>
      <c r="D16" s="96">
        <v>68</v>
      </c>
      <c r="E16" s="91">
        <f t="shared" si="0"/>
        <v>118</v>
      </c>
      <c r="F16" s="90">
        <v>10</v>
      </c>
    </row>
    <row r="17" spans="3:4" s="1" customFormat="1" ht="12.75">
      <c r="C17" s="42"/>
      <c r="D17" s="42"/>
    </row>
    <row r="18" spans="3:4" s="1" customFormat="1" ht="12.75">
      <c r="C18" s="42"/>
      <c r="D18" s="42"/>
    </row>
    <row r="19" spans="3:4" s="1" customFormat="1" ht="12.75">
      <c r="C19" s="42"/>
      <c r="D19" s="42"/>
    </row>
    <row r="20" spans="3:4" s="1" customFormat="1" ht="12.75">
      <c r="C20" s="42"/>
      <c r="D20" s="42"/>
    </row>
    <row r="21" spans="3:4" s="1" customFormat="1" ht="12.75">
      <c r="C21" s="42"/>
      <c r="D21" s="42"/>
    </row>
    <row r="22" spans="3:4" s="1" customFormat="1" ht="12.75">
      <c r="C22" s="42"/>
      <c r="D22" s="42"/>
    </row>
    <row r="23" s="1" customFormat="1" ht="12.75">
      <c r="D23" s="45"/>
    </row>
    <row r="24" spans="2:4" ht="12.75">
      <c r="B24" t="s">
        <v>272</v>
      </c>
      <c r="D24" s="4"/>
    </row>
    <row r="25" spans="3:4" ht="12.75">
      <c r="C25" s="1"/>
      <c r="D25" s="4"/>
    </row>
    <row r="27" ht="12.75">
      <c r="B27" s="1" t="s">
        <v>268</v>
      </c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D28"/>
  <sheetViews>
    <sheetView workbookViewId="0" topLeftCell="A1">
      <selection activeCell="C26" sqref="C26"/>
    </sheetView>
  </sheetViews>
  <sheetFormatPr defaultColWidth="9.00390625" defaultRowHeight="12.75"/>
  <cols>
    <col min="1" max="1" width="4.75390625" style="0" bestFit="1" customWidth="1"/>
    <col min="2" max="2" width="38.25390625" style="0" customWidth="1"/>
    <col min="3" max="3" width="15.75390625" style="0" customWidth="1"/>
    <col min="4" max="4" width="9.25390625" style="0" customWidth="1"/>
  </cols>
  <sheetData>
    <row r="1" ht="14.25" customHeight="1">
      <c r="C1" s="8" t="s">
        <v>11</v>
      </c>
    </row>
    <row r="2" ht="12.75">
      <c r="C2" s="8" t="s">
        <v>271</v>
      </c>
    </row>
    <row r="3" ht="12.75">
      <c r="C3" s="8" t="s">
        <v>270</v>
      </c>
    </row>
    <row r="4" ht="12.75">
      <c r="B4" t="s">
        <v>19</v>
      </c>
    </row>
    <row r="6" spans="3:4" ht="12.75">
      <c r="C6" s="23"/>
      <c r="D6" s="13"/>
    </row>
    <row r="7" spans="1:4" ht="12.75">
      <c r="A7" s="6" t="s">
        <v>14</v>
      </c>
      <c r="B7" s="23" t="s">
        <v>17</v>
      </c>
      <c r="C7" s="7" t="s">
        <v>34</v>
      </c>
      <c r="D7" s="14" t="s">
        <v>2</v>
      </c>
    </row>
    <row r="8" spans="1:4" ht="12.75">
      <c r="A8" s="6">
        <v>1</v>
      </c>
      <c r="B8" s="6" t="s">
        <v>240</v>
      </c>
      <c r="C8" s="19">
        <v>29</v>
      </c>
      <c r="D8" s="14">
        <v>1</v>
      </c>
    </row>
    <row r="9" spans="1:4" ht="12.75">
      <c r="A9" s="6">
        <v>2</v>
      </c>
      <c r="B9" s="6" t="s">
        <v>239</v>
      </c>
      <c r="C9" s="19">
        <v>27</v>
      </c>
      <c r="D9" s="7">
        <v>2</v>
      </c>
    </row>
    <row r="10" spans="1:4" ht="12.75">
      <c r="A10" s="6">
        <v>3</v>
      </c>
      <c r="B10" s="6" t="s">
        <v>238</v>
      </c>
      <c r="C10" s="19">
        <v>27</v>
      </c>
      <c r="D10" s="7">
        <v>2</v>
      </c>
    </row>
    <row r="11" spans="1:4" ht="12.75">
      <c r="A11" s="6">
        <v>4</v>
      </c>
      <c r="B11" s="6" t="s">
        <v>242</v>
      </c>
      <c r="C11" s="19">
        <v>26</v>
      </c>
      <c r="D11" s="14">
        <v>3</v>
      </c>
    </row>
    <row r="12" spans="1:4" ht="12.75">
      <c r="A12" s="6">
        <v>5</v>
      </c>
      <c r="B12" s="6" t="s">
        <v>93</v>
      </c>
      <c r="C12" s="19">
        <v>26</v>
      </c>
      <c r="D12" s="7">
        <v>3</v>
      </c>
    </row>
    <row r="13" spans="1:4" ht="12.75">
      <c r="A13" s="6">
        <v>6</v>
      </c>
      <c r="B13" s="6" t="s">
        <v>92</v>
      </c>
      <c r="C13" s="19">
        <v>24</v>
      </c>
      <c r="D13" s="7">
        <v>4</v>
      </c>
    </row>
    <row r="14" spans="1:4" ht="12.75">
      <c r="A14" s="6">
        <v>7</v>
      </c>
      <c r="B14" s="6" t="s">
        <v>237</v>
      </c>
      <c r="C14" s="19">
        <v>21</v>
      </c>
      <c r="D14" s="14">
        <v>5</v>
      </c>
    </row>
    <row r="15" spans="1:4" ht="12.75">
      <c r="A15" s="6">
        <v>8</v>
      </c>
      <c r="B15" s="6" t="s">
        <v>241</v>
      </c>
      <c r="C15" s="19">
        <v>21</v>
      </c>
      <c r="D15" s="7">
        <v>5</v>
      </c>
    </row>
    <row r="16" spans="1:4" ht="12.75">
      <c r="A16" s="6">
        <v>9</v>
      </c>
      <c r="B16" s="6" t="s">
        <v>90</v>
      </c>
      <c r="C16" s="19">
        <v>19</v>
      </c>
      <c r="D16" s="7">
        <v>6</v>
      </c>
    </row>
    <row r="17" spans="1:4" ht="12.75">
      <c r="A17" s="6">
        <v>10</v>
      </c>
      <c r="B17" s="6" t="s">
        <v>89</v>
      </c>
      <c r="C17" s="19">
        <v>19</v>
      </c>
      <c r="D17" s="14">
        <v>6</v>
      </c>
    </row>
    <row r="18" spans="3:4" s="1" customFormat="1" ht="12.75">
      <c r="C18" s="42"/>
      <c r="D18" s="42"/>
    </row>
    <row r="19" spans="3:4" s="1" customFormat="1" ht="12.75">
      <c r="C19" s="42"/>
      <c r="D19" s="42"/>
    </row>
    <row r="20" spans="3:4" s="1" customFormat="1" ht="12.75">
      <c r="C20" s="42"/>
      <c r="D20" s="42"/>
    </row>
    <row r="21" spans="3:4" s="1" customFormat="1" ht="12.75">
      <c r="C21" s="42"/>
      <c r="D21" s="42"/>
    </row>
    <row r="22" spans="3:4" s="1" customFormat="1" ht="12.75">
      <c r="C22" s="42"/>
      <c r="D22" s="42"/>
    </row>
    <row r="23" spans="3:4" s="1" customFormat="1" ht="12.75">
      <c r="C23" s="42"/>
      <c r="D23" s="42"/>
    </row>
    <row r="24" s="1" customFormat="1" ht="12.75">
      <c r="D24" s="45"/>
    </row>
    <row r="25" spans="2:4" ht="12.75">
      <c r="B25" t="s">
        <v>269</v>
      </c>
      <c r="D25" s="4"/>
    </row>
    <row r="26" spans="3:4" ht="12.75">
      <c r="C26" s="1"/>
      <c r="D26" s="4"/>
    </row>
    <row r="28" ht="12.75">
      <c r="B28" s="1" t="s">
        <v>268</v>
      </c>
    </row>
  </sheetData>
  <printOptions/>
  <pageMargins left="0.7874015748031497" right="0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G28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0" bestFit="1" customWidth="1"/>
    <col min="2" max="2" width="38.25390625" style="0" customWidth="1"/>
    <col min="3" max="3" width="15.75390625" style="0" customWidth="1"/>
    <col min="4" max="4" width="15.125" style="0" customWidth="1"/>
    <col min="5" max="5" width="13.875" style="0" customWidth="1"/>
    <col min="6" max="6" width="11.125" style="0" customWidth="1"/>
    <col min="7" max="7" width="9.25390625" style="0" customWidth="1"/>
  </cols>
  <sheetData>
    <row r="1" spans="3:5" ht="14.25" customHeight="1">
      <c r="C1" s="8" t="s">
        <v>11</v>
      </c>
      <c r="D1" s="8"/>
      <c r="E1" s="8"/>
    </row>
    <row r="2" spans="3:5" ht="12.75">
      <c r="C2" s="8" t="s">
        <v>262</v>
      </c>
      <c r="D2" s="8"/>
      <c r="E2" s="8"/>
    </row>
    <row r="3" spans="3:5" ht="12.75">
      <c r="C3" s="8" t="s">
        <v>42</v>
      </c>
      <c r="D3" s="8"/>
      <c r="E3" s="8"/>
    </row>
    <row r="4" ht="12.75">
      <c r="B4" t="s">
        <v>263</v>
      </c>
    </row>
    <row r="6" spans="3:7" ht="12.75">
      <c r="C6" s="23"/>
      <c r="D6" s="29"/>
      <c r="E6" s="29"/>
      <c r="F6" s="11"/>
      <c r="G6" s="13"/>
    </row>
    <row r="7" spans="1:7" ht="12.75">
      <c r="A7" s="6" t="s">
        <v>14</v>
      </c>
      <c r="B7" s="23" t="s">
        <v>17</v>
      </c>
      <c r="C7" s="7" t="s">
        <v>264</v>
      </c>
      <c r="D7" s="7" t="s">
        <v>265</v>
      </c>
      <c r="E7" s="7" t="s">
        <v>266</v>
      </c>
      <c r="F7" s="23" t="s">
        <v>8</v>
      </c>
      <c r="G7" s="14" t="s">
        <v>2</v>
      </c>
    </row>
    <row r="8" spans="1:7" ht="12.75">
      <c r="A8" s="6">
        <v>1</v>
      </c>
      <c r="B8" s="6" t="s">
        <v>239</v>
      </c>
      <c r="C8" s="88">
        <v>0.0025578703703703705</v>
      </c>
      <c r="D8" s="88">
        <v>0.0002893518518518519</v>
      </c>
      <c r="E8" s="88">
        <v>0</v>
      </c>
      <c r="F8" s="88">
        <f aca="true" t="shared" si="0" ref="F8:F17">C8+D8+E8</f>
        <v>0.0028472222222222223</v>
      </c>
      <c r="G8" s="14">
        <v>1</v>
      </c>
    </row>
    <row r="9" spans="1:7" ht="12.75">
      <c r="A9" s="6">
        <v>2</v>
      </c>
      <c r="B9" s="6" t="s">
        <v>242</v>
      </c>
      <c r="C9" s="88">
        <v>0.0027199074074074074</v>
      </c>
      <c r="D9" s="88">
        <v>0.00032407407407407406</v>
      </c>
      <c r="E9" s="88">
        <v>0.00011574074074074073</v>
      </c>
      <c r="F9" s="88">
        <f t="shared" si="0"/>
        <v>0.0031597222222222226</v>
      </c>
      <c r="G9" s="7">
        <v>2</v>
      </c>
    </row>
    <row r="10" spans="1:7" ht="12.75">
      <c r="A10" s="6">
        <v>3</v>
      </c>
      <c r="B10" s="6" t="s">
        <v>238</v>
      </c>
      <c r="C10" s="88">
        <v>0.003090277777777778</v>
      </c>
      <c r="D10" s="88">
        <v>9.259259259259259E-05</v>
      </c>
      <c r="E10" s="88">
        <v>0</v>
      </c>
      <c r="F10" s="88">
        <f t="shared" si="0"/>
        <v>0.0031828703703703706</v>
      </c>
      <c r="G10" s="14">
        <v>3</v>
      </c>
    </row>
    <row r="11" spans="1:7" ht="12.75">
      <c r="A11" s="6">
        <v>4</v>
      </c>
      <c r="B11" s="6" t="s">
        <v>90</v>
      </c>
      <c r="C11" s="88">
        <v>0.0033333333333333335</v>
      </c>
      <c r="D11" s="88">
        <v>0</v>
      </c>
      <c r="E11" s="88">
        <v>0</v>
      </c>
      <c r="F11" s="88">
        <f t="shared" si="0"/>
        <v>0.0033333333333333335</v>
      </c>
      <c r="G11" s="7">
        <v>4</v>
      </c>
    </row>
    <row r="12" spans="1:7" ht="12.75">
      <c r="A12" s="6">
        <v>5</v>
      </c>
      <c r="B12" s="6" t="s">
        <v>237</v>
      </c>
      <c r="C12" s="88">
        <v>0.0036574074074074074</v>
      </c>
      <c r="D12" s="88">
        <v>0.00038194444444444446</v>
      </c>
      <c r="E12" s="88">
        <v>0</v>
      </c>
      <c r="F12" s="88">
        <f>C12+D12+E12</f>
        <v>0.004039351851851852</v>
      </c>
      <c r="G12" s="7">
        <v>5</v>
      </c>
    </row>
    <row r="13" spans="1:7" ht="12.75">
      <c r="A13" s="6">
        <v>6</v>
      </c>
      <c r="B13" s="6" t="s">
        <v>89</v>
      </c>
      <c r="C13" s="88">
        <v>0.0038541666666666668</v>
      </c>
      <c r="D13" s="88">
        <v>0.00032407407407407406</v>
      </c>
      <c r="E13" s="88">
        <v>0</v>
      </c>
      <c r="F13" s="88">
        <f t="shared" si="0"/>
        <v>0.004178240740740741</v>
      </c>
      <c r="G13" s="7">
        <v>6</v>
      </c>
    </row>
    <row r="14" spans="1:7" ht="12.75">
      <c r="A14" s="6">
        <v>7</v>
      </c>
      <c r="B14" s="6" t="s">
        <v>241</v>
      </c>
      <c r="C14" s="88">
        <v>0.003599537037037037</v>
      </c>
      <c r="D14" s="88">
        <v>0.0006712962962962962</v>
      </c>
      <c r="E14" s="88">
        <v>0</v>
      </c>
      <c r="F14" s="88">
        <f t="shared" si="0"/>
        <v>0.004270833333333333</v>
      </c>
      <c r="G14" s="7">
        <v>7</v>
      </c>
    </row>
    <row r="15" spans="1:7" ht="12.75">
      <c r="A15" s="6">
        <v>8</v>
      </c>
      <c r="B15" s="6" t="s">
        <v>92</v>
      </c>
      <c r="C15" s="88">
        <v>0.0037037037037037034</v>
      </c>
      <c r="D15" s="88">
        <v>0.000636574074074074</v>
      </c>
      <c r="E15" s="88">
        <v>0</v>
      </c>
      <c r="F15" s="88">
        <f t="shared" si="0"/>
        <v>0.004340277777777777</v>
      </c>
      <c r="G15" s="14">
        <v>8</v>
      </c>
    </row>
    <row r="16" spans="1:7" ht="12.75">
      <c r="A16" s="6">
        <v>9</v>
      </c>
      <c r="B16" s="6" t="s">
        <v>93</v>
      </c>
      <c r="C16" s="88">
        <v>0.004583333333333333</v>
      </c>
      <c r="D16" s="88">
        <v>0.0006134259259259259</v>
      </c>
      <c r="E16" s="88">
        <v>0</v>
      </c>
      <c r="F16" s="88">
        <f t="shared" si="0"/>
        <v>0.0051967592592592595</v>
      </c>
      <c r="G16" s="7">
        <v>9</v>
      </c>
    </row>
    <row r="17" spans="1:7" s="1" customFormat="1" ht="12.75">
      <c r="A17" s="6">
        <v>10</v>
      </c>
      <c r="B17" s="6" t="s">
        <v>240</v>
      </c>
      <c r="C17" s="88">
        <v>0.005219907407407407</v>
      </c>
      <c r="D17" s="88">
        <v>0.0002893518518518519</v>
      </c>
      <c r="E17" s="88">
        <v>0.0005787037037037038</v>
      </c>
      <c r="F17" s="88">
        <f t="shared" si="0"/>
        <v>0.0060879629629629626</v>
      </c>
      <c r="G17" s="14">
        <v>10</v>
      </c>
    </row>
    <row r="18" spans="3:7" s="1" customFormat="1" ht="12.75">
      <c r="C18" s="42"/>
      <c r="D18" s="42"/>
      <c r="E18" s="42"/>
      <c r="F18" s="42"/>
      <c r="G18" s="42"/>
    </row>
    <row r="19" spans="3:7" s="1" customFormat="1" ht="12.75">
      <c r="C19" s="42"/>
      <c r="D19" s="42"/>
      <c r="E19" s="42"/>
      <c r="F19" s="42"/>
      <c r="G19" s="42"/>
    </row>
    <row r="20" spans="3:7" s="1" customFormat="1" ht="12.75">
      <c r="C20" s="42"/>
      <c r="D20" s="42"/>
      <c r="E20" s="42"/>
      <c r="F20" s="42"/>
      <c r="G20" s="42"/>
    </row>
    <row r="21" spans="3:7" s="1" customFormat="1" ht="12.75">
      <c r="C21" s="42"/>
      <c r="D21" s="42"/>
      <c r="E21" s="42"/>
      <c r="F21" s="42"/>
      <c r="G21" s="42"/>
    </row>
    <row r="22" spans="3:7" s="1" customFormat="1" ht="12.75">
      <c r="C22" s="42"/>
      <c r="D22" s="42"/>
      <c r="E22" s="42"/>
      <c r="F22" s="42"/>
      <c r="G22" s="42"/>
    </row>
    <row r="23" spans="3:7" s="1" customFormat="1" ht="12.75">
      <c r="C23" s="42"/>
      <c r="D23" s="42"/>
      <c r="E23" s="42"/>
      <c r="F23" s="42"/>
      <c r="G23" s="42"/>
    </row>
    <row r="24" spans="1:7" ht="12.75">
      <c r="A24" s="1"/>
      <c r="B24" s="1"/>
      <c r="C24" s="1"/>
      <c r="D24" s="1"/>
      <c r="E24" s="1"/>
      <c r="F24" s="44"/>
      <c r="G24" s="45"/>
    </row>
    <row r="25" spans="2:7" ht="12.75">
      <c r="B25" t="s">
        <v>267</v>
      </c>
      <c r="F25" s="3"/>
      <c r="G25" s="4"/>
    </row>
    <row r="26" spans="3:7" ht="12.75">
      <c r="C26" s="1"/>
      <c r="D26" s="1"/>
      <c r="F26" s="3"/>
      <c r="G26" s="4"/>
    </row>
    <row r="28" ht="12.75">
      <c r="B28" s="1" t="s">
        <v>268</v>
      </c>
    </row>
  </sheetData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K28"/>
  <sheetViews>
    <sheetView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38.00390625" style="0" customWidth="1"/>
    <col min="3" max="3" width="10.875" style="0" customWidth="1"/>
    <col min="4" max="4" width="11.625" style="0" customWidth="1"/>
    <col min="5" max="5" width="10.25390625" style="0" customWidth="1"/>
    <col min="6" max="6" width="11.875" style="0" customWidth="1"/>
    <col min="7" max="7" width="9.25390625" style="0" customWidth="1"/>
    <col min="9" max="9" width="7.375" style="0" customWidth="1"/>
    <col min="10" max="10" width="10.125" style="0" customWidth="1"/>
    <col min="11" max="11" width="8.25390625" style="0" customWidth="1"/>
  </cols>
  <sheetData>
    <row r="1" ht="12.75">
      <c r="C1" s="8" t="s">
        <v>11</v>
      </c>
    </row>
    <row r="2" ht="12.75">
      <c r="C2" s="41" t="s">
        <v>18</v>
      </c>
    </row>
    <row r="3" ht="12.75">
      <c r="C3" s="8" t="s">
        <v>42</v>
      </c>
    </row>
    <row r="4" ht="12.75">
      <c r="B4" t="s">
        <v>88</v>
      </c>
    </row>
    <row r="6" spans="1:11" ht="12.75">
      <c r="A6" s="15"/>
      <c r="B6" s="13" t="s">
        <v>17</v>
      </c>
      <c r="C6" s="15" t="s">
        <v>279</v>
      </c>
      <c r="D6" s="17" t="s">
        <v>276</v>
      </c>
      <c r="E6" s="13" t="s">
        <v>275</v>
      </c>
      <c r="F6" s="11" t="s">
        <v>97</v>
      </c>
      <c r="G6" s="11"/>
      <c r="H6" s="11"/>
      <c r="I6" s="12"/>
      <c r="J6" s="6" t="s">
        <v>29</v>
      </c>
      <c r="K6" s="6" t="s">
        <v>98</v>
      </c>
    </row>
    <row r="7" spans="1:11" ht="12.75">
      <c r="A7" s="16" t="s">
        <v>14</v>
      </c>
      <c r="B7" s="14"/>
      <c r="C7" s="15" t="s">
        <v>278</v>
      </c>
      <c r="D7" s="13" t="s">
        <v>277</v>
      </c>
      <c r="E7" s="14" t="s">
        <v>274</v>
      </c>
      <c r="F7" s="6" t="s">
        <v>45</v>
      </c>
      <c r="G7" s="6" t="s">
        <v>44</v>
      </c>
      <c r="H7" s="6" t="s">
        <v>46</v>
      </c>
      <c r="I7" s="6" t="s">
        <v>27</v>
      </c>
      <c r="J7" s="6" t="s">
        <v>96</v>
      </c>
      <c r="K7" s="7" t="s">
        <v>30</v>
      </c>
    </row>
    <row r="8" spans="1:11" ht="12.75">
      <c r="A8" s="6">
        <v>1</v>
      </c>
      <c r="B8" s="6" t="s">
        <v>239</v>
      </c>
      <c r="C8" s="7">
        <v>6</v>
      </c>
      <c r="D8" s="7">
        <v>1</v>
      </c>
      <c r="E8" s="19">
        <v>3</v>
      </c>
      <c r="F8" s="7">
        <v>2</v>
      </c>
      <c r="G8" s="7">
        <v>1</v>
      </c>
      <c r="H8" s="7">
        <f aca="true" t="shared" si="0" ref="H8:H17">SUM(F8+G8)</f>
        <v>3</v>
      </c>
      <c r="I8" s="7">
        <v>1</v>
      </c>
      <c r="J8" s="19">
        <f aca="true" t="shared" si="1" ref="J8:J16">SUM(C8+D8+E8+I8)</f>
        <v>11</v>
      </c>
      <c r="K8" s="7">
        <v>1</v>
      </c>
    </row>
    <row r="9" spans="1:11" ht="12.75">
      <c r="A9" s="6">
        <v>2</v>
      </c>
      <c r="B9" s="6" t="s">
        <v>93</v>
      </c>
      <c r="C9" s="7">
        <v>3</v>
      </c>
      <c r="D9" s="7">
        <v>9</v>
      </c>
      <c r="E9" s="19">
        <v>1</v>
      </c>
      <c r="F9" s="7">
        <v>3</v>
      </c>
      <c r="G9" s="7">
        <v>1</v>
      </c>
      <c r="H9" s="7">
        <f t="shared" si="0"/>
        <v>4</v>
      </c>
      <c r="I9" s="7">
        <v>2</v>
      </c>
      <c r="J9" s="19">
        <f t="shared" si="1"/>
        <v>15</v>
      </c>
      <c r="K9" s="7">
        <v>2</v>
      </c>
    </row>
    <row r="10" spans="1:11" ht="12.75">
      <c r="A10" s="6">
        <v>3</v>
      </c>
      <c r="B10" s="6" t="s">
        <v>238</v>
      </c>
      <c r="C10" s="7">
        <v>2</v>
      </c>
      <c r="D10" s="7">
        <v>3</v>
      </c>
      <c r="E10" s="19">
        <v>9</v>
      </c>
      <c r="F10" s="7">
        <v>2</v>
      </c>
      <c r="G10" s="7">
        <v>1</v>
      </c>
      <c r="H10" s="7">
        <f t="shared" si="0"/>
        <v>3</v>
      </c>
      <c r="I10" s="7">
        <v>1</v>
      </c>
      <c r="J10" s="19">
        <f t="shared" si="1"/>
        <v>15</v>
      </c>
      <c r="K10" s="7">
        <v>2</v>
      </c>
    </row>
    <row r="11" spans="1:11" ht="12.75">
      <c r="A11" s="6">
        <v>4</v>
      </c>
      <c r="B11" s="6" t="s">
        <v>89</v>
      </c>
      <c r="C11" s="7">
        <v>1</v>
      </c>
      <c r="D11" s="7">
        <v>6</v>
      </c>
      <c r="E11" s="19">
        <v>5</v>
      </c>
      <c r="F11" s="7">
        <v>6</v>
      </c>
      <c r="G11" s="7">
        <v>1</v>
      </c>
      <c r="H11" s="7">
        <f t="shared" si="0"/>
        <v>7</v>
      </c>
      <c r="I11" s="7">
        <v>4</v>
      </c>
      <c r="J11" s="19">
        <f t="shared" si="1"/>
        <v>16</v>
      </c>
      <c r="K11" s="7">
        <v>4</v>
      </c>
    </row>
    <row r="12" spans="1:11" ht="12.75">
      <c r="A12" s="6">
        <v>5</v>
      </c>
      <c r="B12" s="6" t="s">
        <v>90</v>
      </c>
      <c r="C12" s="7">
        <v>9</v>
      </c>
      <c r="D12" s="7">
        <v>4</v>
      </c>
      <c r="E12" s="19">
        <v>2</v>
      </c>
      <c r="F12" s="7">
        <v>6</v>
      </c>
      <c r="G12" s="7">
        <v>1</v>
      </c>
      <c r="H12" s="7">
        <f t="shared" si="0"/>
        <v>7</v>
      </c>
      <c r="I12" s="7">
        <v>4</v>
      </c>
      <c r="J12" s="19">
        <f t="shared" si="1"/>
        <v>19</v>
      </c>
      <c r="K12" s="7">
        <v>5</v>
      </c>
    </row>
    <row r="13" spans="1:11" ht="12.75">
      <c r="A13" s="6">
        <v>6</v>
      </c>
      <c r="B13" s="6" t="s">
        <v>242</v>
      </c>
      <c r="C13" s="7">
        <v>7</v>
      </c>
      <c r="D13" s="7">
        <v>2</v>
      </c>
      <c r="E13" s="19">
        <v>10</v>
      </c>
      <c r="F13" s="7">
        <v>3</v>
      </c>
      <c r="G13" s="7">
        <v>1</v>
      </c>
      <c r="H13" s="7">
        <f t="shared" si="0"/>
        <v>4</v>
      </c>
      <c r="I13" s="7">
        <v>2</v>
      </c>
      <c r="J13" s="19">
        <f t="shared" si="1"/>
        <v>21</v>
      </c>
      <c r="K13" s="7">
        <v>6</v>
      </c>
    </row>
    <row r="14" spans="1:11" ht="12.75">
      <c r="A14" s="6">
        <v>7</v>
      </c>
      <c r="B14" s="6" t="s">
        <v>237</v>
      </c>
      <c r="C14" s="7">
        <v>9</v>
      </c>
      <c r="D14" s="7">
        <v>5</v>
      </c>
      <c r="E14" s="19">
        <v>4</v>
      </c>
      <c r="F14" s="7">
        <v>5</v>
      </c>
      <c r="G14" s="7">
        <v>2</v>
      </c>
      <c r="H14" s="7">
        <f t="shared" si="0"/>
        <v>7</v>
      </c>
      <c r="I14" s="7">
        <v>4</v>
      </c>
      <c r="J14" s="19">
        <f t="shared" si="1"/>
        <v>22</v>
      </c>
      <c r="K14" s="7">
        <v>7</v>
      </c>
    </row>
    <row r="15" spans="1:11" ht="12.75">
      <c r="A15" s="6">
        <v>8</v>
      </c>
      <c r="B15" s="6" t="s">
        <v>92</v>
      </c>
      <c r="C15" s="7">
        <v>4</v>
      </c>
      <c r="D15" s="7">
        <v>8</v>
      </c>
      <c r="E15" s="19">
        <v>7</v>
      </c>
      <c r="F15" s="7">
        <v>4</v>
      </c>
      <c r="G15" s="7">
        <v>2</v>
      </c>
      <c r="H15" s="7">
        <f t="shared" si="0"/>
        <v>6</v>
      </c>
      <c r="I15" s="7">
        <v>3</v>
      </c>
      <c r="J15" s="19">
        <f t="shared" si="1"/>
        <v>22</v>
      </c>
      <c r="K15" s="7">
        <v>8</v>
      </c>
    </row>
    <row r="16" spans="1:11" ht="12.75">
      <c r="A16" s="6">
        <v>9</v>
      </c>
      <c r="B16" s="6" t="s">
        <v>240</v>
      </c>
      <c r="C16" s="7">
        <v>5</v>
      </c>
      <c r="D16" s="7">
        <v>10</v>
      </c>
      <c r="E16" s="19">
        <v>8</v>
      </c>
      <c r="F16" s="7">
        <v>1</v>
      </c>
      <c r="G16" s="7">
        <v>2</v>
      </c>
      <c r="H16" s="7">
        <f t="shared" si="0"/>
        <v>3</v>
      </c>
      <c r="I16" s="7">
        <v>1</v>
      </c>
      <c r="J16" s="19">
        <f t="shared" si="1"/>
        <v>24</v>
      </c>
      <c r="K16" s="7">
        <v>9</v>
      </c>
    </row>
    <row r="17" spans="1:11" ht="12.75">
      <c r="A17" s="6">
        <v>10</v>
      </c>
      <c r="B17" s="6" t="s">
        <v>241</v>
      </c>
      <c r="C17" s="7">
        <v>0</v>
      </c>
      <c r="D17" s="7">
        <v>7</v>
      </c>
      <c r="E17" s="19">
        <v>6</v>
      </c>
      <c r="F17" s="7">
        <v>5</v>
      </c>
      <c r="G17" s="7">
        <v>2</v>
      </c>
      <c r="H17" s="7">
        <f t="shared" si="0"/>
        <v>7</v>
      </c>
      <c r="I17" s="7">
        <v>4</v>
      </c>
      <c r="J17" s="19">
        <v>17</v>
      </c>
      <c r="K17" s="7" t="s">
        <v>309</v>
      </c>
    </row>
    <row r="18" spans="4:5" ht="12.75">
      <c r="D18" s="3"/>
      <c r="E18" s="4"/>
    </row>
    <row r="19" spans="4:10" ht="12.75">
      <c r="D19" s="3"/>
      <c r="E19" s="4"/>
      <c r="G19" s="1"/>
      <c r="H19" s="1"/>
      <c r="I19" s="95"/>
      <c r="J19" s="42"/>
    </row>
    <row r="20" spans="4:10" ht="12.75">
      <c r="D20" s="3"/>
      <c r="E20" s="4"/>
      <c r="G20" s="1"/>
      <c r="H20" s="1"/>
      <c r="I20" s="95"/>
      <c r="J20" s="42"/>
    </row>
    <row r="21" spans="4:10" ht="12.75">
      <c r="D21" s="3"/>
      <c r="E21" s="4"/>
      <c r="G21" s="1"/>
      <c r="H21" s="1"/>
      <c r="I21" s="95"/>
      <c r="J21" s="42"/>
    </row>
    <row r="22" spans="4:10" ht="12.75">
      <c r="D22" s="3"/>
      <c r="E22" s="4"/>
      <c r="G22" s="1"/>
      <c r="H22" s="1"/>
      <c r="I22" s="95"/>
      <c r="J22" s="42"/>
    </row>
    <row r="23" spans="4:10" ht="12.75">
      <c r="D23" s="3"/>
      <c r="E23" s="4"/>
      <c r="G23" s="1"/>
      <c r="H23" s="1"/>
      <c r="I23" s="95"/>
      <c r="J23" s="42"/>
    </row>
    <row r="24" spans="7:10" ht="12.75">
      <c r="G24" s="1"/>
      <c r="H24" s="1"/>
      <c r="I24" s="95"/>
      <c r="J24" s="42"/>
    </row>
    <row r="25" spans="2:10" ht="12.75">
      <c r="B25" s="1" t="s">
        <v>15</v>
      </c>
      <c r="G25" s="1"/>
      <c r="H25" s="1"/>
      <c r="I25" s="95"/>
      <c r="J25" s="42"/>
    </row>
    <row r="26" spans="7:10" ht="12.75">
      <c r="G26" s="1"/>
      <c r="H26" s="1"/>
      <c r="I26" s="95"/>
      <c r="J26" s="42"/>
    </row>
    <row r="27" spans="7:10" ht="12.75">
      <c r="G27" s="1"/>
      <c r="H27" s="1"/>
      <c r="I27" s="95"/>
      <c r="J27" s="42"/>
    </row>
    <row r="28" spans="7:10" ht="12.75">
      <c r="G28" s="1"/>
      <c r="H28" s="1"/>
      <c r="I28" s="95"/>
      <c r="J28" s="42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K22"/>
  <sheetViews>
    <sheetView workbookViewId="0" topLeftCell="A1">
      <selection activeCell="B4" sqref="B4"/>
    </sheetView>
  </sheetViews>
  <sheetFormatPr defaultColWidth="9.00390625" defaultRowHeight="12.75"/>
  <cols>
    <col min="1" max="1" width="4.75390625" style="0" bestFit="1" customWidth="1"/>
    <col min="2" max="2" width="28.875" style="0" customWidth="1"/>
    <col min="3" max="3" width="9.75390625" style="0" customWidth="1"/>
    <col min="8" max="8" width="9.375" style="0" customWidth="1"/>
    <col min="9" max="9" width="5.875" style="0" customWidth="1"/>
    <col min="10" max="10" width="5.75390625" style="0" customWidth="1"/>
    <col min="11" max="11" width="4.75390625" style="0" customWidth="1"/>
    <col min="12" max="12" width="5.875" style="0" customWidth="1"/>
  </cols>
  <sheetData>
    <row r="1" ht="12.75">
      <c r="C1" s="8" t="s">
        <v>11</v>
      </c>
    </row>
    <row r="2" ht="12.75">
      <c r="B2" t="s">
        <v>100</v>
      </c>
    </row>
    <row r="3" ht="12.75">
      <c r="C3" s="8" t="s">
        <v>42</v>
      </c>
    </row>
    <row r="4" ht="12.75">
      <c r="B4" t="s">
        <v>85</v>
      </c>
    </row>
    <row r="5" spans="1:10" ht="12.75">
      <c r="A5" t="s">
        <v>14</v>
      </c>
      <c r="B5" s="8" t="s">
        <v>17</v>
      </c>
      <c r="D5" s="8" t="s">
        <v>6</v>
      </c>
      <c r="E5" s="8" t="s">
        <v>7</v>
      </c>
      <c r="F5" s="8" t="s">
        <v>31</v>
      </c>
      <c r="G5" s="8" t="s">
        <v>10</v>
      </c>
      <c r="H5" s="8" t="s">
        <v>8</v>
      </c>
      <c r="I5" t="s">
        <v>2</v>
      </c>
      <c r="J5" t="s">
        <v>9</v>
      </c>
    </row>
    <row r="6" spans="1:11" ht="12.75">
      <c r="A6">
        <v>1</v>
      </c>
      <c r="B6" s="6" t="s">
        <v>82</v>
      </c>
      <c r="D6" s="2">
        <v>0</v>
      </c>
      <c r="E6" s="2">
        <v>0</v>
      </c>
      <c r="F6" s="2">
        <f aca="true" t="shared" si="0" ref="F6:F19">SUM(D6-E6)</f>
        <v>0</v>
      </c>
      <c r="G6" s="2">
        <v>0</v>
      </c>
      <c r="H6" s="20">
        <f>SUM(G6)</f>
        <v>0</v>
      </c>
      <c r="J6" s="4"/>
      <c r="K6" s="10"/>
    </row>
    <row r="7" spans="1:11" ht="12.75">
      <c r="A7">
        <v>2</v>
      </c>
      <c r="B7" s="6" t="s">
        <v>81</v>
      </c>
      <c r="D7" s="2">
        <v>0</v>
      </c>
      <c r="E7" s="2">
        <v>0</v>
      </c>
      <c r="F7" s="2">
        <f t="shared" si="0"/>
        <v>0</v>
      </c>
      <c r="G7" s="2">
        <v>0</v>
      </c>
      <c r="H7" s="20">
        <f aca="true" t="shared" si="1" ref="H7:H19">SUM(G7)</f>
        <v>0</v>
      </c>
      <c r="J7" s="4"/>
      <c r="K7" s="10"/>
    </row>
    <row r="8" spans="1:11" ht="12.75">
      <c r="A8">
        <v>3</v>
      </c>
      <c r="B8" s="6" t="s">
        <v>89</v>
      </c>
      <c r="D8" s="2">
        <v>0</v>
      </c>
      <c r="E8" s="2">
        <v>0</v>
      </c>
      <c r="F8" s="2">
        <f t="shared" si="0"/>
        <v>0</v>
      </c>
      <c r="G8" s="2">
        <v>0</v>
      </c>
      <c r="H8" s="20">
        <f t="shared" si="1"/>
        <v>0</v>
      </c>
      <c r="J8" s="4"/>
      <c r="K8" s="10"/>
    </row>
    <row r="9" spans="1:11" ht="12.75">
      <c r="A9">
        <v>4</v>
      </c>
      <c r="B9" s="6" t="s">
        <v>90</v>
      </c>
      <c r="D9" s="2">
        <v>0</v>
      </c>
      <c r="E9" s="2">
        <v>0</v>
      </c>
      <c r="F9" s="2">
        <f t="shared" si="0"/>
        <v>0</v>
      </c>
      <c r="G9" s="2">
        <v>0</v>
      </c>
      <c r="H9" s="20">
        <f t="shared" si="1"/>
        <v>0</v>
      </c>
      <c r="J9" s="4"/>
      <c r="K9" s="10"/>
    </row>
    <row r="10" spans="1:11" ht="12.75">
      <c r="A10">
        <v>5</v>
      </c>
      <c r="B10" s="6" t="s">
        <v>91</v>
      </c>
      <c r="D10" s="2">
        <v>0</v>
      </c>
      <c r="E10" s="2">
        <v>0</v>
      </c>
      <c r="F10" s="2">
        <f t="shared" si="0"/>
        <v>0</v>
      </c>
      <c r="G10" s="2">
        <v>0</v>
      </c>
      <c r="H10" s="20">
        <f t="shared" si="1"/>
        <v>0</v>
      </c>
      <c r="J10" s="4"/>
      <c r="K10" s="10"/>
    </row>
    <row r="11" spans="1:11" ht="12.75">
      <c r="A11">
        <v>6</v>
      </c>
      <c r="B11" s="6" t="s">
        <v>92</v>
      </c>
      <c r="D11" s="2">
        <v>0</v>
      </c>
      <c r="E11" s="2">
        <v>0</v>
      </c>
      <c r="F11" s="2">
        <f t="shared" si="0"/>
        <v>0</v>
      </c>
      <c r="G11" s="2">
        <v>0</v>
      </c>
      <c r="H11" s="20">
        <f t="shared" si="1"/>
        <v>0</v>
      </c>
      <c r="J11" s="4"/>
      <c r="K11" s="10"/>
    </row>
    <row r="12" spans="1:11" ht="12.75">
      <c r="A12">
        <v>7</v>
      </c>
      <c r="B12" s="6" t="s">
        <v>93</v>
      </c>
      <c r="D12" s="2">
        <v>0</v>
      </c>
      <c r="E12" s="2">
        <v>0</v>
      </c>
      <c r="F12" s="2">
        <f t="shared" si="0"/>
        <v>0</v>
      </c>
      <c r="G12" s="2">
        <v>0</v>
      </c>
      <c r="H12" s="20">
        <f t="shared" si="1"/>
        <v>0</v>
      </c>
      <c r="I12" s="5"/>
      <c r="J12" s="4"/>
      <c r="K12" s="9"/>
    </row>
    <row r="13" spans="1:11" ht="12.75">
      <c r="A13">
        <v>8</v>
      </c>
      <c r="B13" s="6" t="s">
        <v>94</v>
      </c>
      <c r="D13" s="2">
        <v>0</v>
      </c>
      <c r="E13" s="2">
        <v>0</v>
      </c>
      <c r="F13" s="2">
        <f t="shared" si="0"/>
        <v>0</v>
      </c>
      <c r="G13" s="2">
        <v>0</v>
      </c>
      <c r="H13" s="20">
        <f t="shared" si="1"/>
        <v>0</v>
      </c>
      <c r="I13" s="4"/>
      <c r="J13" s="4"/>
      <c r="K13" s="9"/>
    </row>
    <row r="14" spans="1:11" ht="12.75">
      <c r="A14">
        <v>9</v>
      </c>
      <c r="B14" s="6" t="s">
        <v>95</v>
      </c>
      <c r="D14" s="2">
        <v>0</v>
      </c>
      <c r="E14" s="2">
        <v>0</v>
      </c>
      <c r="F14" s="2">
        <f t="shared" si="0"/>
        <v>0</v>
      </c>
      <c r="G14" s="2">
        <v>0</v>
      </c>
      <c r="H14" s="20">
        <f t="shared" si="1"/>
        <v>0</v>
      </c>
      <c r="I14" s="4"/>
      <c r="J14" s="4"/>
      <c r="K14" s="9"/>
    </row>
    <row r="15" spans="1:11" ht="12.75">
      <c r="A15">
        <v>10</v>
      </c>
      <c r="D15" s="2">
        <v>0</v>
      </c>
      <c r="E15" s="2">
        <v>0</v>
      </c>
      <c r="F15" s="2">
        <f t="shared" si="0"/>
        <v>0</v>
      </c>
      <c r="G15" s="2">
        <v>0</v>
      </c>
      <c r="H15" s="20">
        <f t="shared" si="1"/>
        <v>0</v>
      </c>
      <c r="I15" s="4"/>
      <c r="J15" s="4"/>
      <c r="K15" s="9"/>
    </row>
    <row r="16" spans="1:11" ht="12.75">
      <c r="A16">
        <v>11</v>
      </c>
      <c r="D16" s="2">
        <v>0</v>
      </c>
      <c r="E16" s="2">
        <v>0</v>
      </c>
      <c r="F16" s="2">
        <f t="shared" si="0"/>
        <v>0</v>
      </c>
      <c r="G16" s="2">
        <v>0</v>
      </c>
      <c r="H16" s="20">
        <f t="shared" si="1"/>
        <v>0</v>
      </c>
      <c r="I16" s="4"/>
      <c r="J16" s="4"/>
      <c r="K16" s="9"/>
    </row>
    <row r="17" spans="1:11" ht="12.75">
      <c r="A17">
        <v>12</v>
      </c>
      <c r="D17" s="2">
        <v>0</v>
      </c>
      <c r="E17" s="2">
        <v>0</v>
      </c>
      <c r="F17" s="2">
        <f t="shared" si="0"/>
        <v>0</v>
      </c>
      <c r="G17" s="2">
        <v>0</v>
      </c>
      <c r="H17" s="20">
        <f t="shared" si="1"/>
        <v>0</v>
      </c>
      <c r="I17" s="4"/>
      <c r="J17" s="4"/>
      <c r="K17" s="9"/>
    </row>
    <row r="18" spans="1:11" ht="12.75">
      <c r="A18">
        <v>13</v>
      </c>
      <c r="D18" s="2">
        <v>0</v>
      </c>
      <c r="E18" s="2">
        <v>0</v>
      </c>
      <c r="F18" s="2">
        <f t="shared" si="0"/>
        <v>0</v>
      </c>
      <c r="G18" s="2">
        <v>0</v>
      </c>
      <c r="H18" s="20">
        <f t="shared" si="1"/>
        <v>0</v>
      </c>
      <c r="I18" s="4"/>
      <c r="J18" s="4"/>
      <c r="K18" s="9"/>
    </row>
    <row r="19" spans="1:11" ht="12.75">
      <c r="A19">
        <v>14</v>
      </c>
      <c r="D19" s="2">
        <v>0</v>
      </c>
      <c r="E19" s="2">
        <v>0</v>
      </c>
      <c r="F19" s="2">
        <f t="shared" si="0"/>
        <v>0</v>
      </c>
      <c r="G19" s="2">
        <v>0</v>
      </c>
      <c r="H19" s="20">
        <f t="shared" si="1"/>
        <v>0</v>
      </c>
      <c r="I19" s="5"/>
      <c r="J19" s="4"/>
      <c r="K19" s="9"/>
    </row>
    <row r="22" ht="12.75">
      <c r="B22" s="1" t="s">
        <v>15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F32"/>
  <sheetViews>
    <sheetView workbookViewId="0" topLeftCell="A1">
      <selection activeCell="B8" sqref="B8:B16"/>
    </sheetView>
  </sheetViews>
  <sheetFormatPr defaultColWidth="9.00390625" defaultRowHeight="12.75"/>
  <cols>
    <col min="1" max="1" width="4.75390625" style="0" bestFit="1" customWidth="1"/>
    <col min="2" max="2" width="34.375" style="0" customWidth="1"/>
    <col min="3" max="3" width="17.25390625" style="0" customWidth="1"/>
    <col min="4" max="4" width="11.75390625" style="0" customWidth="1"/>
    <col min="5" max="5" width="8.00390625" style="0" customWidth="1"/>
    <col min="6" max="6" width="15.25390625" style="0" customWidth="1"/>
  </cols>
  <sheetData>
    <row r="1" spans="3:4" ht="12.75">
      <c r="C1" s="8" t="s">
        <v>11</v>
      </c>
      <c r="D1" s="8"/>
    </row>
    <row r="2" spans="3:4" ht="12.75">
      <c r="C2" s="8" t="s">
        <v>71</v>
      </c>
      <c r="D2" s="8"/>
    </row>
    <row r="3" spans="3:4" ht="12.75">
      <c r="C3" s="8" t="s">
        <v>42</v>
      </c>
      <c r="D3" s="8"/>
    </row>
    <row r="4" ht="12.75">
      <c r="B4" t="s">
        <v>19</v>
      </c>
    </row>
    <row r="6" spans="2:6" ht="12.75">
      <c r="B6" s="6"/>
      <c r="C6" s="7" t="s">
        <v>102</v>
      </c>
      <c r="D6" s="22"/>
      <c r="E6" s="24" t="s">
        <v>65</v>
      </c>
      <c r="F6" s="13" t="s">
        <v>69</v>
      </c>
    </row>
    <row r="7" spans="1:6" ht="12.75">
      <c r="A7" s="6" t="s">
        <v>14</v>
      </c>
      <c r="B7" s="23" t="s">
        <v>17</v>
      </c>
      <c r="C7" s="7" t="s">
        <v>68</v>
      </c>
      <c r="D7" s="23" t="s">
        <v>67</v>
      </c>
      <c r="E7" s="25"/>
      <c r="F7" s="14"/>
    </row>
    <row r="8" spans="1:6" ht="12.75">
      <c r="A8" s="6">
        <v>1</v>
      </c>
      <c r="B8" s="6" t="s">
        <v>90</v>
      </c>
      <c r="C8" s="7">
        <v>1</v>
      </c>
      <c r="D8" s="7"/>
      <c r="E8" s="14"/>
      <c r="F8" s="14"/>
    </row>
    <row r="9" spans="1:6" ht="12.75">
      <c r="A9" s="6">
        <v>2</v>
      </c>
      <c r="B9" s="6" t="s">
        <v>93</v>
      </c>
      <c r="C9" s="7">
        <v>2</v>
      </c>
      <c r="D9" s="7"/>
      <c r="E9" s="7"/>
      <c r="F9" s="7"/>
    </row>
    <row r="10" spans="1:6" ht="12.75">
      <c r="A10" s="6">
        <v>3</v>
      </c>
      <c r="B10" s="6" t="s">
        <v>232</v>
      </c>
      <c r="C10" s="7">
        <v>3</v>
      </c>
      <c r="D10" s="7"/>
      <c r="E10" s="7"/>
      <c r="F10" s="7"/>
    </row>
    <row r="11" spans="1:6" ht="12.75">
      <c r="A11" s="6">
        <v>4</v>
      </c>
      <c r="B11" s="6" t="s">
        <v>94</v>
      </c>
      <c r="C11" s="7">
        <v>4</v>
      </c>
      <c r="D11" s="7"/>
      <c r="E11" s="7"/>
      <c r="F11" s="7"/>
    </row>
    <row r="12" spans="1:6" ht="12.75">
      <c r="A12" s="6">
        <v>5</v>
      </c>
      <c r="B12" s="6" t="s">
        <v>89</v>
      </c>
      <c r="C12" s="7">
        <v>5</v>
      </c>
      <c r="D12" s="7"/>
      <c r="E12" s="7"/>
      <c r="F12" s="7"/>
    </row>
    <row r="13" spans="1:6" ht="12.75">
      <c r="A13" s="6">
        <v>6</v>
      </c>
      <c r="B13" s="6" t="s">
        <v>92</v>
      </c>
      <c r="C13" s="7">
        <v>6</v>
      </c>
      <c r="D13" s="7"/>
      <c r="E13" s="7"/>
      <c r="F13" s="7"/>
    </row>
    <row r="14" spans="1:6" ht="12.75">
      <c r="A14" s="6">
        <v>7</v>
      </c>
      <c r="B14" s="6" t="s">
        <v>231</v>
      </c>
      <c r="C14" s="7">
        <v>7</v>
      </c>
      <c r="D14" s="7"/>
      <c r="E14" s="7"/>
      <c r="F14" s="7"/>
    </row>
    <row r="15" spans="1:6" ht="12.75">
      <c r="A15" s="6">
        <v>8</v>
      </c>
      <c r="B15" s="6" t="s">
        <v>82</v>
      </c>
      <c r="C15" s="7">
        <v>8</v>
      </c>
      <c r="D15" s="7"/>
      <c r="E15" s="7"/>
      <c r="F15" s="7"/>
    </row>
    <row r="16" spans="1:6" ht="12.75">
      <c r="A16" s="6">
        <v>9</v>
      </c>
      <c r="B16" s="6" t="s">
        <v>81</v>
      </c>
      <c r="C16" s="7">
        <v>9</v>
      </c>
      <c r="D16" s="7"/>
      <c r="E16" s="7"/>
      <c r="F16" s="7"/>
    </row>
    <row r="17" spans="1:6" ht="12.75">
      <c r="A17" s="6">
        <v>10</v>
      </c>
      <c r="B17" s="6" t="s">
        <v>95</v>
      </c>
      <c r="C17" s="7"/>
      <c r="D17" s="7"/>
      <c r="E17" s="7"/>
      <c r="F17" s="7"/>
    </row>
    <row r="18" spans="1:6" ht="12.75">
      <c r="A18" s="6">
        <v>11</v>
      </c>
      <c r="C18" s="7"/>
      <c r="D18" s="7"/>
      <c r="E18" s="7"/>
      <c r="F18" s="7"/>
    </row>
    <row r="19" spans="1:6" ht="12.75">
      <c r="A19" s="6">
        <v>12</v>
      </c>
      <c r="B19" s="6"/>
      <c r="C19" s="7"/>
      <c r="D19" s="7"/>
      <c r="E19" s="7"/>
      <c r="F19" s="7"/>
    </row>
    <row r="20" spans="1:6" ht="12.75">
      <c r="A20" s="6">
        <v>13</v>
      </c>
      <c r="B20" s="6"/>
      <c r="C20" s="7"/>
      <c r="D20" s="7"/>
      <c r="E20" s="7"/>
      <c r="F20" s="7"/>
    </row>
    <row r="21" spans="1:6" ht="12.75">
      <c r="A21" s="6">
        <v>14</v>
      </c>
      <c r="B21" s="6"/>
      <c r="C21" s="7"/>
      <c r="D21" s="7"/>
      <c r="E21" s="7"/>
      <c r="F21" s="7"/>
    </row>
    <row r="22" spans="1:6" ht="12.75">
      <c r="A22" s="6">
        <v>15</v>
      </c>
      <c r="B22" s="6"/>
      <c r="C22" s="7"/>
      <c r="D22" s="7"/>
      <c r="E22" s="7"/>
      <c r="F22" s="7"/>
    </row>
    <row r="23" spans="1:6" ht="12.75">
      <c r="A23" s="6">
        <v>16</v>
      </c>
      <c r="B23" s="6"/>
      <c r="C23" s="7"/>
      <c r="D23" s="7"/>
      <c r="E23" s="7"/>
      <c r="F23" s="7"/>
    </row>
    <row r="24" spans="1:6" ht="12.75">
      <c r="A24" s="6">
        <v>17</v>
      </c>
      <c r="B24" s="6"/>
      <c r="C24" s="7"/>
      <c r="D24" s="7"/>
      <c r="E24" s="7"/>
      <c r="F24" s="7"/>
    </row>
    <row r="25" spans="1:6" ht="12.75">
      <c r="A25" s="6">
        <v>18</v>
      </c>
      <c r="B25" s="6"/>
      <c r="C25" s="7"/>
      <c r="D25" s="7"/>
      <c r="E25" s="7"/>
      <c r="F25" s="7"/>
    </row>
    <row r="26" spans="1:6" ht="12.75">
      <c r="A26" s="6">
        <v>19</v>
      </c>
      <c r="B26" s="6"/>
      <c r="C26" s="7"/>
      <c r="D26" s="7"/>
      <c r="E26" s="7"/>
      <c r="F26" s="7"/>
    </row>
    <row r="27" spans="1:6" ht="12.75">
      <c r="A27" s="6">
        <v>20</v>
      </c>
      <c r="B27" s="6"/>
      <c r="C27" s="7"/>
      <c r="D27" s="7"/>
      <c r="E27" s="7"/>
      <c r="F27" s="7"/>
    </row>
    <row r="28" ht="12.75">
      <c r="E28" s="3"/>
    </row>
    <row r="29" ht="12.75">
      <c r="E29" s="3"/>
    </row>
    <row r="30" spans="2:5" ht="12.75">
      <c r="B30" t="s">
        <v>73</v>
      </c>
      <c r="C30" s="27"/>
      <c r="E30" s="3"/>
    </row>
    <row r="32" ht="12.75">
      <c r="B32" s="1" t="s">
        <v>72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81"/>
  <sheetViews>
    <sheetView tabSelected="1" workbookViewId="0" topLeftCell="A40">
      <selection activeCell="C55" sqref="C55"/>
    </sheetView>
  </sheetViews>
  <sheetFormatPr defaultColWidth="9.00390625" defaultRowHeight="12.75"/>
  <cols>
    <col min="1" max="1" width="5.375" style="0" customWidth="1"/>
    <col min="2" max="2" width="21.00390625" style="0" customWidth="1"/>
    <col min="3" max="3" width="20.00390625" style="0" customWidth="1"/>
    <col min="4" max="4" width="9.75390625" style="0" customWidth="1"/>
    <col min="5" max="5" width="5.875" style="0" customWidth="1"/>
    <col min="9" max="9" width="5.25390625" style="0" customWidth="1"/>
    <col min="10" max="10" width="5.75390625" style="85" customWidth="1"/>
    <col min="11" max="11" width="4.75390625" style="0" customWidth="1"/>
    <col min="12" max="12" width="5.875" style="0" customWidth="1"/>
  </cols>
  <sheetData>
    <row r="1" spans="3:4" ht="9" customHeight="1">
      <c r="C1" s="8" t="s">
        <v>11</v>
      </c>
      <c r="D1" s="8"/>
    </row>
    <row r="2" ht="10.5" customHeight="1">
      <c r="B2" t="s">
        <v>4</v>
      </c>
    </row>
    <row r="3" spans="3:4" ht="11.25" customHeight="1">
      <c r="C3" s="8" t="s">
        <v>12</v>
      </c>
      <c r="D3" s="8"/>
    </row>
    <row r="4" ht="12.75">
      <c r="B4" t="s">
        <v>13</v>
      </c>
    </row>
    <row r="5" ht="9.75" customHeight="1">
      <c r="B5" t="s">
        <v>234</v>
      </c>
    </row>
    <row r="6" spans="1:10" ht="9.75" customHeight="1">
      <c r="A6" t="s">
        <v>14</v>
      </c>
      <c r="B6" t="s">
        <v>0</v>
      </c>
      <c r="C6" t="s">
        <v>1</v>
      </c>
      <c r="D6" t="s">
        <v>103</v>
      </c>
      <c r="E6" s="3" t="s">
        <v>5</v>
      </c>
      <c r="F6" t="s">
        <v>6</v>
      </c>
      <c r="G6" t="s">
        <v>7</v>
      </c>
      <c r="H6" t="s">
        <v>8</v>
      </c>
      <c r="I6" t="s">
        <v>2</v>
      </c>
      <c r="J6" s="85" t="s">
        <v>9</v>
      </c>
    </row>
    <row r="7" spans="1:10" ht="12.75">
      <c r="A7" s="6">
        <v>1</v>
      </c>
      <c r="B7" s="6" t="s">
        <v>152</v>
      </c>
      <c r="C7" s="6" t="s">
        <v>62</v>
      </c>
      <c r="D7" s="7">
        <v>68</v>
      </c>
      <c r="E7" s="7" t="s">
        <v>153</v>
      </c>
      <c r="F7" s="38">
        <v>0.03608796296296297</v>
      </c>
      <c r="G7" s="38">
        <v>0.0263888888888888</v>
      </c>
      <c r="H7" s="38">
        <f aca="true" t="shared" si="0" ref="H7:H38">SUM(F7-G7)</f>
        <v>0.009699074074074169</v>
      </c>
      <c r="I7" s="46">
        <v>1</v>
      </c>
      <c r="J7" s="86">
        <v>1</v>
      </c>
    </row>
    <row r="8" spans="1:11" ht="12.75">
      <c r="A8" s="6">
        <v>2</v>
      </c>
      <c r="B8" s="6" t="s">
        <v>129</v>
      </c>
      <c r="C8" s="6" t="s">
        <v>63</v>
      </c>
      <c r="D8" s="7">
        <v>13</v>
      </c>
      <c r="E8" s="7" t="s">
        <v>130</v>
      </c>
      <c r="F8" s="38">
        <v>0.023159722222222224</v>
      </c>
      <c r="G8" s="38">
        <v>0.0131944444444444</v>
      </c>
      <c r="H8" s="38">
        <f t="shared" si="0"/>
        <v>0.009965277777777825</v>
      </c>
      <c r="I8" s="46">
        <v>2</v>
      </c>
      <c r="J8" s="85" t="s">
        <v>258</v>
      </c>
      <c r="K8" s="10"/>
    </row>
    <row r="9" spans="1:11" ht="12.75">
      <c r="A9" s="6">
        <v>3</v>
      </c>
      <c r="B9" s="6" t="s">
        <v>131</v>
      </c>
      <c r="C9" s="6" t="s">
        <v>63</v>
      </c>
      <c r="D9" s="7">
        <v>14</v>
      </c>
      <c r="E9" s="7" t="s">
        <v>130</v>
      </c>
      <c r="F9" s="38">
        <v>0.03800925925925926</v>
      </c>
      <c r="G9" s="38">
        <v>0.0270833333333333</v>
      </c>
      <c r="H9" s="38">
        <f t="shared" si="0"/>
        <v>0.010925925925925964</v>
      </c>
      <c r="I9" s="46">
        <v>3</v>
      </c>
      <c r="J9" s="85" t="s">
        <v>259</v>
      </c>
      <c r="K9" s="10"/>
    </row>
    <row r="10" spans="1:11" ht="12.75">
      <c r="A10" s="6">
        <v>4</v>
      </c>
      <c r="B10" s="6" t="s">
        <v>211</v>
      </c>
      <c r="C10" s="6" t="s">
        <v>57</v>
      </c>
      <c r="D10" s="7">
        <v>105</v>
      </c>
      <c r="E10" s="7" t="s">
        <v>105</v>
      </c>
      <c r="F10" s="38">
        <v>0.04836805555555556</v>
      </c>
      <c r="G10" s="38">
        <v>0.0368055555555555</v>
      </c>
      <c r="H10" s="38">
        <f t="shared" si="0"/>
        <v>0.011562500000000059</v>
      </c>
      <c r="I10" s="46">
        <v>4</v>
      </c>
      <c r="J10" s="85" t="s">
        <v>259</v>
      </c>
      <c r="K10" s="10"/>
    </row>
    <row r="11" spans="1:11" ht="12.75">
      <c r="A11" s="6">
        <v>5</v>
      </c>
      <c r="B11" s="6" t="s">
        <v>132</v>
      </c>
      <c r="C11" s="6" t="s">
        <v>63</v>
      </c>
      <c r="D11" s="7">
        <v>15</v>
      </c>
      <c r="E11" s="7" t="s">
        <v>133</v>
      </c>
      <c r="F11" s="38">
        <v>0.05261574074074074</v>
      </c>
      <c r="G11" s="38">
        <v>0.0409722222222222</v>
      </c>
      <c r="H11" s="38">
        <f t="shared" si="0"/>
        <v>0.01164351851851854</v>
      </c>
      <c r="I11" s="46">
        <v>5</v>
      </c>
      <c r="J11" s="85" t="s">
        <v>259</v>
      </c>
      <c r="K11" s="10"/>
    </row>
    <row r="12" spans="1:11" ht="12.75">
      <c r="A12" s="6">
        <v>6</v>
      </c>
      <c r="B12" s="6" t="s">
        <v>159</v>
      </c>
      <c r="C12" s="6" t="s">
        <v>58</v>
      </c>
      <c r="D12" s="7">
        <v>56</v>
      </c>
      <c r="E12" s="7" t="s">
        <v>105</v>
      </c>
      <c r="F12" s="38">
        <v>0.03532407407407407</v>
      </c>
      <c r="G12" s="38">
        <v>0.0236111111111111</v>
      </c>
      <c r="H12" s="38">
        <f t="shared" si="0"/>
        <v>0.01171296296296297</v>
      </c>
      <c r="I12" s="46">
        <v>6</v>
      </c>
      <c r="J12" s="85" t="s">
        <v>259</v>
      </c>
      <c r="K12" s="10"/>
    </row>
    <row r="13" spans="1:11" ht="12.75">
      <c r="A13" s="6">
        <v>7</v>
      </c>
      <c r="B13" s="6" t="s">
        <v>110</v>
      </c>
      <c r="C13" s="6" t="s">
        <v>61</v>
      </c>
      <c r="D13" s="7">
        <v>27</v>
      </c>
      <c r="E13" s="7" t="s">
        <v>107</v>
      </c>
      <c r="F13" s="38">
        <v>0.05230324074074074</v>
      </c>
      <c r="G13" s="38">
        <v>0.0395833333333333</v>
      </c>
      <c r="H13" s="38">
        <f t="shared" si="0"/>
        <v>0.012719907407407444</v>
      </c>
      <c r="I13" s="46">
        <v>7</v>
      </c>
      <c r="J13" s="85" t="s">
        <v>260</v>
      </c>
      <c r="K13" s="10"/>
    </row>
    <row r="14" spans="1:11" ht="12.75">
      <c r="A14" s="6">
        <v>8</v>
      </c>
      <c r="B14" s="6" t="s">
        <v>109</v>
      </c>
      <c r="C14" s="6" t="s">
        <v>61</v>
      </c>
      <c r="D14" s="7">
        <v>26</v>
      </c>
      <c r="E14" s="7" t="s">
        <v>107</v>
      </c>
      <c r="F14" s="38">
        <v>0.03872685185185185</v>
      </c>
      <c r="G14" s="38">
        <v>0.0256944444444444</v>
      </c>
      <c r="H14" s="38">
        <f t="shared" si="0"/>
        <v>0.01303240740740745</v>
      </c>
      <c r="I14" s="46">
        <v>8</v>
      </c>
      <c r="J14" s="85" t="s">
        <v>260</v>
      </c>
      <c r="K14" s="9"/>
    </row>
    <row r="15" spans="1:11" ht="12.75">
      <c r="A15" s="6">
        <v>9</v>
      </c>
      <c r="B15" s="6" t="s">
        <v>124</v>
      </c>
      <c r="C15" s="6" t="s">
        <v>49</v>
      </c>
      <c r="D15" s="7">
        <v>3</v>
      </c>
      <c r="E15" s="7" t="s">
        <v>107</v>
      </c>
      <c r="F15" s="38">
        <v>0.04396990740740741</v>
      </c>
      <c r="G15" s="38">
        <v>0.0305555555555555</v>
      </c>
      <c r="H15" s="38">
        <f t="shared" si="0"/>
        <v>0.01341435185185191</v>
      </c>
      <c r="I15" s="46">
        <v>9</v>
      </c>
      <c r="J15" s="85" t="s">
        <v>260</v>
      </c>
      <c r="K15" s="9"/>
    </row>
    <row r="16" spans="1:11" ht="12.75">
      <c r="A16" s="6">
        <v>10</v>
      </c>
      <c r="B16" s="6" t="s">
        <v>156</v>
      </c>
      <c r="C16" s="6" t="s">
        <v>60</v>
      </c>
      <c r="D16" s="7">
        <v>50</v>
      </c>
      <c r="E16" s="7" t="s">
        <v>105</v>
      </c>
      <c r="F16" s="38">
        <v>0.03869212962962963</v>
      </c>
      <c r="G16" s="38">
        <v>0.025</v>
      </c>
      <c r="H16" s="38">
        <f t="shared" si="0"/>
        <v>0.01369212962962963</v>
      </c>
      <c r="I16" s="46">
        <v>10</v>
      </c>
      <c r="J16" s="85" t="s">
        <v>260</v>
      </c>
      <c r="K16" s="9"/>
    </row>
    <row r="17" spans="1:11" ht="12.75">
      <c r="A17" s="6">
        <v>11</v>
      </c>
      <c r="B17" s="6" t="s">
        <v>195</v>
      </c>
      <c r="C17" s="31" t="s">
        <v>316</v>
      </c>
      <c r="D17" s="40">
        <v>98</v>
      </c>
      <c r="E17" s="7" t="s">
        <v>107</v>
      </c>
      <c r="F17" s="38">
        <v>0.03553240740740741</v>
      </c>
      <c r="G17" s="38">
        <v>0.0215277777777777</v>
      </c>
      <c r="H17" s="38">
        <f t="shared" si="0"/>
        <v>0.014004629629629707</v>
      </c>
      <c r="I17" s="46">
        <v>11</v>
      </c>
      <c r="J17" s="85" t="s">
        <v>260</v>
      </c>
      <c r="K17" s="9"/>
    </row>
    <row r="18" spans="1:11" ht="12.75">
      <c r="A18" s="6">
        <v>12</v>
      </c>
      <c r="B18" s="6" t="s">
        <v>123</v>
      </c>
      <c r="C18" s="6" t="s">
        <v>49</v>
      </c>
      <c r="D18" s="7">
        <v>2</v>
      </c>
      <c r="E18" s="7" t="s">
        <v>133</v>
      </c>
      <c r="F18" s="38">
        <v>0.03090277777777778</v>
      </c>
      <c r="G18" s="38">
        <v>0.0166666666666666</v>
      </c>
      <c r="H18" s="38">
        <f t="shared" si="0"/>
        <v>0.014236111111111178</v>
      </c>
      <c r="I18" s="46">
        <v>12</v>
      </c>
      <c r="J18" s="85" t="s">
        <v>260</v>
      </c>
      <c r="K18" s="9"/>
    </row>
    <row r="19" spans="1:11" ht="12.75">
      <c r="A19" s="6">
        <v>13</v>
      </c>
      <c r="B19" s="6" t="s">
        <v>187</v>
      </c>
      <c r="C19" s="6" t="s">
        <v>48</v>
      </c>
      <c r="D19" s="7">
        <v>75</v>
      </c>
      <c r="E19" s="7" t="s">
        <v>105</v>
      </c>
      <c r="F19" s="38">
        <v>0.044502314814814814</v>
      </c>
      <c r="G19" s="38">
        <v>0.0298611111111111</v>
      </c>
      <c r="H19" s="38">
        <f t="shared" si="0"/>
        <v>0.014641203703703715</v>
      </c>
      <c r="I19" s="46">
        <v>13</v>
      </c>
      <c r="J19" s="85" t="s">
        <v>260</v>
      </c>
      <c r="K19" s="9"/>
    </row>
    <row r="20" spans="1:11" ht="12.75">
      <c r="A20" s="6">
        <v>14</v>
      </c>
      <c r="B20" s="6" t="s">
        <v>114</v>
      </c>
      <c r="C20" s="6" t="s">
        <v>54</v>
      </c>
      <c r="D20" s="7">
        <v>9</v>
      </c>
      <c r="E20" s="7" t="s">
        <v>105</v>
      </c>
      <c r="F20" s="38">
        <v>0.04877314814814815</v>
      </c>
      <c r="G20" s="38">
        <v>0.0340277777777777</v>
      </c>
      <c r="H20" s="38">
        <f t="shared" si="0"/>
        <v>0.01474537037037045</v>
      </c>
      <c r="I20" s="46">
        <v>14</v>
      </c>
      <c r="J20" s="85" t="s">
        <v>260</v>
      </c>
      <c r="K20" s="9"/>
    </row>
    <row r="21" spans="1:11" ht="12.75">
      <c r="A21" s="6">
        <v>15</v>
      </c>
      <c r="B21" s="6" t="s">
        <v>184</v>
      </c>
      <c r="C21" s="6" t="s">
        <v>55</v>
      </c>
      <c r="D21" s="7">
        <v>86</v>
      </c>
      <c r="E21" s="7" t="s">
        <v>105</v>
      </c>
      <c r="F21" s="38">
        <v>0.03582175925925926</v>
      </c>
      <c r="G21" s="38">
        <v>0.0208333333333333</v>
      </c>
      <c r="H21" s="38">
        <f t="shared" si="0"/>
        <v>0.01498842592592596</v>
      </c>
      <c r="I21" s="46">
        <v>15</v>
      </c>
      <c r="J21" s="85" t="s">
        <v>261</v>
      </c>
      <c r="K21" s="9"/>
    </row>
    <row r="22" spans="1:11" ht="12.75">
      <c r="A22" s="6">
        <v>16</v>
      </c>
      <c r="B22" s="6" t="s">
        <v>194</v>
      </c>
      <c r="C22" s="31" t="s">
        <v>316</v>
      </c>
      <c r="D22" s="40">
        <v>99</v>
      </c>
      <c r="E22" s="7" t="s">
        <v>107</v>
      </c>
      <c r="F22" s="38">
        <v>0.04976851851851852</v>
      </c>
      <c r="G22" s="38">
        <v>0.0347222222222222</v>
      </c>
      <c r="H22" s="38">
        <f t="shared" si="0"/>
        <v>0.015046296296296315</v>
      </c>
      <c r="I22" s="46">
        <v>16</v>
      </c>
      <c r="K22" s="9"/>
    </row>
    <row r="23" spans="1:11" ht="12.75">
      <c r="A23" s="6">
        <v>17</v>
      </c>
      <c r="B23" s="6" t="s">
        <v>221</v>
      </c>
      <c r="C23" s="6" t="s">
        <v>53</v>
      </c>
      <c r="D23" s="7">
        <v>111</v>
      </c>
      <c r="E23" s="7" t="s">
        <v>105</v>
      </c>
      <c r="F23" s="38">
        <v>0.048483796296296296</v>
      </c>
      <c r="G23" s="38">
        <v>0.0333333333333333</v>
      </c>
      <c r="H23" s="38">
        <f t="shared" si="0"/>
        <v>0.015150462962962997</v>
      </c>
      <c r="I23" s="46">
        <v>17</v>
      </c>
      <c r="K23" s="4"/>
    </row>
    <row r="24" spans="1:11" ht="12.75">
      <c r="A24" s="6">
        <v>18</v>
      </c>
      <c r="B24" s="6" t="s">
        <v>227</v>
      </c>
      <c r="C24" s="6" t="s">
        <v>52</v>
      </c>
      <c r="D24" s="7">
        <v>117</v>
      </c>
      <c r="E24" s="7" t="s">
        <v>105</v>
      </c>
      <c r="F24" s="38">
        <v>0.048032407407407406</v>
      </c>
      <c r="G24" s="38">
        <v>0.0326388888888888</v>
      </c>
      <c r="H24" s="38">
        <f t="shared" si="0"/>
        <v>0.015393518518518605</v>
      </c>
      <c r="I24" s="46">
        <v>18</v>
      </c>
      <c r="K24" s="4"/>
    </row>
    <row r="25" spans="1:11" ht="12.75">
      <c r="A25" s="6">
        <v>19</v>
      </c>
      <c r="B25" s="6" t="s">
        <v>122</v>
      </c>
      <c r="C25" s="6" t="s">
        <v>49</v>
      </c>
      <c r="D25" s="7">
        <v>1</v>
      </c>
      <c r="E25" s="7" t="s">
        <v>107</v>
      </c>
      <c r="F25" s="38">
        <v>0.018587962962962962</v>
      </c>
      <c r="G25" s="38">
        <v>0.00277777777777777</v>
      </c>
      <c r="H25" s="38">
        <f t="shared" si="0"/>
        <v>0.01581018518518519</v>
      </c>
      <c r="I25" s="46">
        <v>19</v>
      </c>
      <c r="K25" s="4"/>
    </row>
    <row r="26" spans="1:11" ht="12.75">
      <c r="A26" s="6">
        <v>20</v>
      </c>
      <c r="B26" s="6" t="s">
        <v>199</v>
      </c>
      <c r="C26" s="6" t="s">
        <v>51</v>
      </c>
      <c r="D26" s="7">
        <v>93</v>
      </c>
      <c r="E26" s="7" t="s">
        <v>105</v>
      </c>
      <c r="F26" s="38">
        <v>0.04837962962962963</v>
      </c>
      <c r="G26" s="38">
        <v>0.0319444444444444</v>
      </c>
      <c r="H26" s="38">
        <f t="shared" si="0"/>
        <v>0.016435185185185226</v>
      </c>
      <c r="I26" s="46">
        <v>20</v>
      </c>
      <c r="K26" s="4"/>
    </row>
    <row r="27" spans="1:11" ht="12.75">
      <c r="A27" s="6">
        <v>21</v>
      </c>
      <c r="B27" s="6" t="s">
        <v>155</v>
      </c>
      <c r="C27" s="6" t="s">
        <v>60</v>
      </c>
      <c r="D27" s="7">
        <v>49</v>
      </c>
      <c r="E27" s="7" t="s">
        <v>105</v>
      </c>
      <c r="F27" s="38">
        <v>0.02758101851851852</v>
      </c>
      <c r="G27" s="38">
        <v>0.0111111111111111</v>
      </c>
      <c r="H27" s="38">
        <f t="shared" si="0"/>
        <v>0.01646990740740742</v>
      </c>
      <c r="I27" s="46">
        <v>21</v>
      </c>
      <c r="K27" s="4"/>
    </row>
    <row r="28" spans="1:11" ht="12.75">
      <c r="A28" s="6">
        <v>22</v>
      </c>
      <c r="B28" s="6" t="s">
        <v>115</v>
      </c>
      <c r="C28" s="6" t="s">
        <v>54</v>
      </c>
      <c r="D28" s="7">
        <v>8</v>
      </c>
      <c r="E28" s="7" t="s">
        <v>105</v>
      </c>
      <c r="F28" s="38">
        <v>0.036909722222222226</v>
      </c>
      <c r="G28" s="38">
        <v>0.0201388888888888</v>
      </c>
      <c r="H28" s="38">
        <f t="shared" si="0"/>
        <v>0.016770833333333426</v>
      </c>
      <c r="I28" s="46">
        <v>22</v>
      </c>
      <c r="K28" s="4"/>
    </row>
    <row r="29" spans="1:11" ht="12.75">
      <c r="A29" s="6">
        <v>23</v>
      </c>
      <c r="B29" s="6" t="s">
        <v>151</v>
      </c>
      <c r="C29" s="6" t="s">
        <v>62</v>
      </c>
      <c r="D29" s="7">
        <v>67</v>
      </c>
      <c r="E29" s="7" t="s">
        <v>105</v>
      </c>
      <c r="F29" s="38">
        <v>0.029282407407407406</v>
      </c>
      <c r="G29" s="38">
        <v>0.0125</v>
      </c>
      <c r="H29" s="38">
        <f t="shared" si="0"/>
        <v>0.016782407407407406</v>
      </c>
      <c r="I29" s="46">
        <v>23</v>
      </c>
      <c r="K29" s="4"/>
    </row>
    <row r="30" spans="1:11" ht="12.75">
      <c r="A30" s="6">
        <v>24</v>
      </c>
      <c r="B30" s="6" t="s">
        <v>139</v>
      </c>
      <c r="C30" s="6" t="s">
        <v>64</v>
      </c>
      <c r="D30" s="7">
        <v>37</v>
      </c>
      <c r="E30" s="7" t="s">
        <v>126</v>
      </c>
      <c r="F30" s="38">
        <v>0.03096064814814815</v>
      </c>
      <c r="G30" s="38">
        <v>0.0138888888888888</v>
      </c>
      <c r="H30" s="38">
        <f t="shared" si="0"/>
        <v>0.01707175925925935</v>
      </c>
      <c r="I30" s="46">
        <v>24</v>
      </c>
      <c r="K30" s="4"/>
    </row>
    <row r="31" spans="1:11" ht="12.75">
      <c r="A31" s="6">
        <v>25</v>
      </c>
      <c r="B31" s="6" t="s">
        <v>163</v>
      </c>
      <c r="C31" s="6" t="s">
        <v>50</v>
      </c>
      <c r="D31" s="7">
        <v>63</v>
      </c>
      <c r="E31" s="7" t="s">
        <v>107</v>
      </c>
      <c r="F31" s="38">
        <v>0.048923611111111105</v>
      </c>
      <c r="G31" s="38">
        <v>0.03125</v>
      </c>
      <c r="H31" s="38">
        <f t="shared" si="0"/>
        <v>0.017673611111111105</v>
      </c>
      <c r="I31" s="46">
        <v>25</v>
      </c>
      <c r="K31" s="4"/>
    </row>
    <row r="32" spans="1:11" ht="12.75">
      <c r="A32" s="6">
        <v>26</v>
      </c>
      <c r="B32" s="6" t="s">
        <v>219</v>
      </c>
      <c r="C32" s="6" t="s">
        <v>53</v>
      </c>
      <c r="D32" s="7">
        <v>109</v>
      </c>
      <c r="E32" s="7" t="s">
        <v>105</v>
      </c>
      <c r="F32" s="38">
        <v>0.023483796296296298</v>
      </c>
      <c r="G32" s="38">
        <v>0.00555555555555555</v>
      </c>
      <c r="H32" s="38">
        <f t="shared" si="0"/>
        <v>0.017928240740740748</v>
      </c>
      <c r="I32" s="46">
        <v>26</v>
      </c>
      <c r="K32" s="4"/>
    </row>
    <row r="33" spans="1:11" ht="12.75">
      <c r="A33" s="6">
        <v>27</v>
      </c>
      <c r="B33" s="6" t="s">
        <v>209</v>
      </c>
      <c r="C33" s="6" t="s">
        <v>57</v>
      </c>
      <c r="D33" s="7">
        <v>103</v>
      </c>
      <c r="E33" s="7" t="s">
        <v>105</v>
      </c>
      <c r="F33" s="38">
        <v>0.02695601851851852</v>
      </c>
      <c r="G33" s="38">
        <v>0.00902777777777777</v>
      </c>
      <c r="H33" s="38">
        <f t="shared" si="0"/>
        <v>0.01792824074074075</v>
      </c>
      <c r="I33" s="46">
        <v>27</v>
      </c>
      <c r="K33" s="4"/>
    </row>
    <row r="34" spans="1:11" ht="12.75">
      <c r="A34" s="6">
        <v>28</v>
      </c>
      <c r="B34" s="6" t="s">
        <v>121</v>
      </c>
      <c r="C34" s="6" t="s">
        <v>59</v>
      </c>
      <c r="D34" s="7">
        <v>20</v>
      </c>
      <c r="E34" s="7" t="s">
        <v>105</v>
      </c>
      <c r="F34" s="38">
        <v>0.04241898148148148</v>
      </c>
      <c r="G34" s="38">
        <v>0.0243055555555555</v>
      </c>
      <c r="H34" s="38">
        <f t="shared" si="0"/>
        <v>0.01811342592592598</v>
      </c>
      <c r="I34" s="46">
        <v>28</v>
      </c>
      <c r="K34" s="4"/>
    </row>
    <row r="35" spans="1:9" ht="12.75">
      <c r="A35" s="6">
        <v>29</v>
      </c>
      <c r="B35" s="6" t="s">
        <v>162</v>
      </c>
      <c r="C35" s="6" t="s">
        <v>50</v>
      </c>
      <c r="D35" s="7">
        <v>62</v>
      </c>
      <c r="E35" s="7" t="s">
        <v>126</v>
      </c>
      <c r="F35" s="38">
        <v>0.0359375</v>
      </c>
      <c r="G35" s="38">
        <v>0.0173611111111111</v>
      </c>
      <c r="H35" s="38">
        <f t="shared" si="0"/>
        <v>0.018576388888888896</v>
      </c>
      <c r="I35" s="46">
        <v>29</v>
      </c>
    </row>
    <row r="36" spans="1:9" ht="12.75">
      <c r="A36" s="6">
        <v>30</v>
      </c>
      <c r="B36" s="6" t="s">
        <v>225</v>
      </c>
      <c r="C36" s="6" t="s">
        <v>52</v>
      </c>
      <c r="D36" s="7">
        <v>115</v>
      </c>
      <c r="E36" s="7" t="s">
        <v>105</v>
      </c>
      <c r="F36" s="38">
        <v>0.023576388888888893</v>
      </c>
      <c r="G36" s="38">
        <v>0.00486111111111111</v>
      </c>
      <c r="H36" s="38">
        <f t="shared" si="0"/>
        <v>0.018715277777777782</v>
      </c>
      <c r="I36" s="46">
        <v>30</v>
      </c>
    </row>
    <row r="37" spans="1:9" ht="12.75">
      <c r="A37" s="6">
        <v>31</v>
      </c>
      <c r="B37" s="6" t="s">
        <v>226</v>
      </c>
      <c r="C37" s="6" t="s">
        <v>52</v>
      </c>
      <c r="D37" s="7">
        <v>116</v>
      </c>
      <c r="E37" s="7" t="s">
        <v>105</v>
      </c>
      <c r="F37" s="38">
        <v>0.038356481481481484</v>
      </c>
      <c r="G37" s="38">
        <v>0.01875</v>
      </c>
      <c r="H37" s="38">
        <f t="shared" si="0"/>
        <v>0.019606481481481485</v>
      </c>
      <c r="I37" s="46">
        <v>31</v>
      </c>
    </row>
    <row r="38" spans="1:9" ht="12.75">
      <c r="A38" s="6">
        <v>32</v>
      </c>
      <c r="B38" s="6" t="s">
        <v>157</v>
      </c>
      <c r="C38" s="6" t="s">
        <v>60</v>
      </c>
      <c r="D38" s="7">
        <v>51</v>
      </c>
      <c r="E38" s="7" t="s">
        <v>105</v>
      </c>
      <c r="F38" s="38">
        <v>0.05853009259259259</v>
      </c>
      <c r="G38" s="38">
        <v>0.0388888888888888</v>
      </c>
      <c r="H38" s="38">
        <f t="shared" si="0"/>
        <v>0.019641203703703793</v>
      </c>
      <c r="I38" s="46">
        <v>32</v>
      </c>
    </row>
    <row r="39" spans="1:9" ht="12.75">
      <c r="A39" s="6">
        <v>33</v>
      </c>
      <c r="B39" s="6" t="s">
        <v>141</v>
      </c>
      <c r="C39" s="6" t="s">
        <v>64</v>
      </c>
      <c r="D39" s="7">
        <v>39</v>
      </c>
      <c r="E39" s="7" t="s">
        <v>126</v>
      </c>
      <c r="F39" s="38">
        <v>0.06136574074074074</v>
      </c>
      <c r="G39" s="38">
        <v>0.0416666666666666</v>
      </c>
      <c r="H39" s="38">
        <f aca="true" t="shared" si="1" ref="H39:H64">SUM(F39-G39)</f>
        <v>0.01969907407407414</v>
      </c>
      <c r="I39" s="46">
        <v>33</v>
      </c>
    </row>
    <row r="40" spans="1:9" ht="12.75">
      <c r="A40" s="6">
        <v>34</v>
      </c>
      <c r="B40" s="6" t="s">
        <v>154</v>
      </c>
      <c r="C40" s="6" t="s">
        <v>62</v>
      </c>
      <c r="D40" s="7">
        <v>69</v>
      </c>
      <c r="E40" s="7" t="s">
        <v>105</v>
      </c>
      <c r="F40" s="38">
        <v>0.06</v>
      </c>
      <c r="G40" s="38">
        <v>0.0402777777777777</v>
      </c>
      <c r="H40" s="38">
        <f t="shared" si="1"/>
        <v>0.0197222222222223</v>
      </c>
      <c r="I40" s="46">
        <v>34</v>
      </c>
    </row>
    <row r="41" spans="1:9" ht="12.75">
      <c r="A41" s="6">
        <v>35</v>
      </c>
      <c r="B41" s="6" t="s">
        <v>161</v>
      </c>
      <c r="C41" s="6" t="s">
        <v>50</v>
      </c>
      <c r="D41" s="7">
        <v>61</v>
      </c>
      <c r="E41" s="7" t="s">
        <v>126</v>
      </c>
      <c r="F41" s="38">
        <v>0.023368055555555555</v>
      </c>
      <c r="G41" s="38">
        <v>0.00347222222222222</v>
      </c>
      <c r="H41" s="38">
        <f t="shared" si="1"/>
        <v>0.019895833333333335</v>
      </c>
      <c r="I41" s="46">
        <v>35</v>
      </c>
    </row>
    <row r="42" spans="1:9" ht="12.75">
      <c r="A42" s="6">
        <v>36</v>
      </c>
      <c r="B42" s="6" t="s">
        <v>158</v>
      </c>
      <c r="C42" s="6" t="s">
        <v>58</v>
      </c>
      <c r="D42" s="7">
        <v>55</v>
      </c>
      <c r="E42" s="7" t="s">
        <v>105</v>
      </c>
      <c r="F42" s="38">
        <v>0.030648148148148147</v>
      </c>
      <c r="G42" s="38">
        <v>0.00972222222222222</v>
      </c>
      <c r="H42" s="38">
        <f t="shared" si="1"/>
        <v>0.020925925925925924</v>
      </c>
      <c r="I42" s="46">
        <v>36</v>
      </c>
    </row>
    <row r="43" spans="1:9" ht="12.75">
      <c r="A43" s="6">
        <v>37</v>
      </c>
      <c r="B43" s="6" t="s">
        <v>183</v>
      </c>
      <c r="C43" s="6" t="s">
        <v>48</v>
      </c>
      <c r="D43" s="7">
        <v>73</v>
      </c>
      <c r="E43" s="7" t="s">
        <v>105</v>
      </c>
      <c r="F43" s="38">
        <v>0.023078703703703702</v>
      </c>
      <c r="G43" s="38">
        <v>0.0020833333333333333</v>
      </c>
      <c r="H43" s="38">
        <f t="shared" si="1"/>
        <v>0.02099537037037037</v>
      </c>
      <c r="I43" s="46">
        <v>37</v>
      </c>
    </row>
    <row r="44" spans="1:9" ht="12.75">
      <c r="A44" s="6">
        <v>38</v>
      </c>
      <c r="B44" s="6" t="s">
        <v>140</v>
      </c>
      <c r="C44" s="6" t="s">
        <v>64</v>
      </c>
      <c r="D44" s="7">
        <v>38</v>
      </c>
      <c r="E44" s="7" t="s">
        <v>105</v>
      </c>
      <c r="F44" s="38">
        <v>0.04945601851851852</v>
      </c>
      <c r="G44" s="38">
        <v>0.0277777777777777</v>
      </c>
      <c r="H44" s="38">
        <f t="shared" si="1"/>
        <v>0.021678240740740817</v>
      </c>
      <c r="I44" s="46">
        <v>38</v>
      </c>
    </row>
    <row r="45" spans="1:9" ht="12.75">
      <c r="A45" s="6">
        <v>39</v>
      </c>
      <c r="B45" s="6" t="s">
        <v>176</v>
      </c>
      <c r="C45" s="6" t="s">
        <v>47</v>
      </c>
      <c r="D45" s="7">
        <v>79</v>
      </c>
      <c r="E45" s="7" t="s">
        <v>105</v>
      </c>
      <c r="F45" s="38">
        <v>0.023414351851851853</v>
      </c>
      <c r="G45" s="38">
        <v>0.001388888888888889</v>
      </c>
      <c r="H45" s="38">
        <f t="shared" si="1"/>
        <v>0.022025462962962965</v>
      </c>
      <c r="I45" s="46">
        <v>39</v>
      </c>
    </row>
    <row r="46" spans="1:9" ht="12.75">
      <c r="A46" s="6">
        <v>40</v>
      </c>
      <c r="B46" s="6" t="s">
        <v>177</v>
      </c>
      <c r="C46" s="6" t="s">
        <v>47</v>
      </c>
      <c r="D46" s="7">
        <v>80</v>
      </c>
      <c r="E46" s="7" t="s">
        <v>105</v>
      </c>
      <c r="F46" s="38">
        <v>0.03819444444444444</v>
      </c>
      <c r="G46" s="38">
        <v>0.0152777777777777</v>
      </c>
      <c r="H46" s="38">
        <f t="shared" si="1"/>
        <v>0.02291666666666674</v>
      </c>
      <c r="I46" s="46">
        <v>40</v>
      </c>
    </row>
    <row r="47" spans="1:9" ht="12.75">
      <c r="A47" s="6">
        <v>41</v>
      </c>
      <c r="B47" s="6" t="s">
        <v>196</v>
      </c>
      <c r="C47" s="31" t="s">
        <v>316</v>
      </c>
      <c r="D47" s="40">
        <v>97</v>
      </c>
      <c r="E47" s="7" t="s">
        <v>107</v>
      </c>
      <c r="F47" s="38">
        <v>0.030601851851851852</v>
      </c>
      <c r="G47" s="38">
        <v>0.00763888888888888</v>
      </c>
      <c r="H47" s="38">
        <f t="shared" si="1"/>
        <v>0.022962962962962973</v>
      </c>
      <c r="I47" s="46">
        <v>41</v>
      </c>
    </row>
    <row r="48" spans="1:9" ht="12.75">
      <c r="A48" s="6">
        <v>42</v>
      </c>
      <c r="B48" s="6" t="s">
        <v>210</v>
      </c>
      <c r="C48" s="6" t="s">
        <v>57</v>
      </c>
      <c r="D48" s="7">
        <v>104</v>
      </c>
      <c r="E48" s="7" t="s">
        <v>105</v>
      </c>
      <c r="F48" s="38">
        <v>0.04604166666666667</v>
      </c>
      <c r="G48" s="38">
        <v>0.0229166666666666</v>
      </c>
      <c r="H48" s="38">
        <f t="shared" si="1"/>
        <v>0.02312500000000007</v>
      </c>
      <c r="I48" s="46">
        <v>42</v>
      </c>
    </row>
    <row r="49" spans="1:9" ht="12.75">
      <c r="A49" s="6">
        <v>43</v>
      </c>
      <c r="B49" s="6" t="s">
        <v>206</v>
      </c>
      <c r="C49" s="6" t="s">
        <v>244</v>
      </c>
      <c r="D49" s="7">
        <v>43</v>
      </c>
      <c r="E49" s="7" t="s">
        <v>105</v>
      </c>
      <c r="F49" s="38">
        <v>0.024131944444444445</v>
      </c>
      <c r="G49" s="38">
        <v>0.0006944444444444445</v>
      </c>
      <c r="H49" s="38">
        <f t="shared" si="1"/>
        <v>0.0234375</v>
      </c>
      <c r="I49" s="46">
        <v>43</v>
      </c>
    </row>
    <row r="50" spans="1:9" ht="12.75">
      <c r="A50" s="6">
        <v>44</v>
      </c>
      <c r="B50" s="6" t="s">
        <v>185</v>
      </c>
      <c r="C50" s="6" t="s">
        <v>55</v>
      </c>
      <c r="D50" s="7">
        <v>87</v>
      </c>
      <c r="E50" s="7" t="s">
        <v>105</v>
      </c>
      <c r="F50" s="38">
        <v>0.05924768518518519</v>
      </c>
      <c r="G50" s="38">
        <v>0.0354166666666666</v>
      </c>
      <c r="H50" s="38">
        <f t="shared" si="1"/>
        <v>0.023831018518518585</v>
      </c>
      <c r="I50" s="46">
        <v>44</v>
      </c>
    </row>
    <row r="51" spans="1:9" ht="12.75">
      <c r="A51" s="6">
        <v>45</v>
      </c>
      <c r="B51" s="6" t="s">
        <v>182</v>
      </c>
      <c r="C51" s="6" t="s">
        <v>55</v>
      </c>
      <c r="D51" s="7">
        <v>85</v>
      </c>
      <c r="E51" s="7" t="s">
        <v>105</v>
      </c>
      <c r="F51" s="38">
        <v>0.030821759259259257</v>
      </c>
      <c r="G51" s="38">
        <v>0.00694444444444444</v>
      </c>
      <c r="H51" s="38">
        <f t="shared" si="1"/>
        <v>0.023877314814814816</v>
      </c>
      <c r="I51" s="46">
        <v>45</v>
      </c>
    </row>
    <row r="52" spans="1:9" ht="12.75">
      <c r="A52" s="6">
        <v>46</v>
      </c>
      <c r="B52" s="6" t="s">
        <v>178</v>
      </c>
      <c r="C52" s="6" t="s">
        <v>47</v>
      </c>
      <c r="D52" s="7">
        <v>81</v>
      </c>
      <c r="E52" s="7" t="s">
        <v>105</v>
      </c>
      <c r="F52" s="38">
        <v>0.05348379629629629</v>
      </c>
      <c r="G52" s="38">
        <v>0.0291666666666666</v>
      </c>
      <c r="H52" s="38">
        <f t="shared" si="1"/>
        <v>0.024317129629629692</v>
      </c>
      <c r="I52" s="46">
        <v>46</v>
      </c>
    </row>
    <row r="53" spans="1:9" ht="12.75">
      <c r="A53" s="6">
        <v>47</v>
      </c>
      <c r="B53" s="6" t="s">
        <v>108</v>
      </c>
      <c r="C53" s="6" t="s">
        <v>61</v>
      </c>
      <c r="D53" s="7">
        <v>25</v>
      </c>
      <c r="E53" s="7" t="s">
        <v>107</v>
      </c>
      <c r="F53" s="38">
        <v>0.036875</v>
      </c>
      <c r="G53" s="38">
        <v>0.0118055555555555</v>
      </c>
      <c r="H53" s="38">
        <f t="shared" si="1"/>
        <v>0.0250694444444445</v>
      </c>
      <c r="I53" s="46">
        <v>47</v>
      </c>
    </row>
    <row r="54" spans="1:9" ht="12.75">
      <c r="A54" s="6">
        <v>48</v>
      </c>
      <c r="B54" s="6" t="s">
        <v>144</v>
      </c>
      <c r="C54" s="6" t="s">
        <v>56</v>
      </c>
      <c r="D54" s="7">
        <v>33</v>
      </c>
      <c r="E54" s="7" t="s">
        <v>105</v>
      </c>
      <c r="F54" s="38">
        <v>0.06127314814814815</v>
      </c>
      <c r="G54" s="38">
        <v>0.0361111111111111</v>
      </c>
      <c r="H54" s="38">
        <f t="shared" si="1"/>
        <v>0.025162037037037052</v>
      </c>
      <c r="I54" s="46">
        <v>48</v>
      </c>
    </row>
    <row r="55" spans="1:9" ht="12.75">
      <c r="A55" s="6">
        <v>49</v>
      </c>
      <c r="B55" s="6" t="s">
        <v>120</v>
      </c>
      <c r="C55" s="6" t="s">
        <v>59</v>
      </c>
      <c r="D55" s="7">
        <v>21</v>
      </c>
      <c r="E55" s="7" t="s">
        <v>105</v>
      </c>
      <c r="F55" s="38">
        <v>0.0634837962962963</v>
      </c>
      <c r="G55" s="38">
        <v>0.0381944444444444</v>
      </c>
      <c r="H55" s="38">
        <f t="shared" si="1"/>
        <v>0.025289351851851903</v>
      </c>
      <c r="I55" s="46">
        <v>49</v>
      </c>
    </row>
    <row r="56" spans="1:9" ht="12.75">
      <c r="A56" s="6">
        <v>50</v>
      </c>
      <c r="B56" s="6" t="s">
        <v>116</v>
      </c>
      <c r="C56" s="6" t="s">
        <v>54</v>
      </c>
      <c r="D56" s="7">
        <v>7</v>
      </c>
      <c r="E56" s="7" t="s">
        <v>105</v>
      </c>
      <c r="F56" s="38">
        <v>0.03211805555555556</v>
      </c>
      <c r="G56" s="38">
        <v>0.00625</v>
      </c>
      <c r="H56" s="38">
        <f t="shared" si="1"/>
        <v>0.02586805555555556</v>
      </c>
      <c r="I56" s="46">
        <v>50</v>
      </c>
    </row>
    <row r="57" spans="1:9" ht="12.75">
      <c r="A57" s="6">
        <v>51</v>
      </c>
      <c r="B57" s="6" t="s">
        <v>143</v>
      </c>
      <c r="C57" s="6" t="s">
        <v>56</v>
      </c>
      <c r="D57" s="7">
        <v>32</v>
      </c>
      <c r="E57" s="7" t="s">
        <v>105</v>
      </c>
      <c r="F57" s="38">
        <v>0.04868055555555556</v>
      </c>
      <c r="G57" s="38">
        <v>0.0222222222222222</v>
      </c>
      <c r="H57" s="38">
        <f t="shared" si="1"/>
        <v>0.02645833333333336</v>
      </c>
      <c r="I57" s="46">
        <v>51</v>
      </c>
    </row>
    <row r="58" spans="1:9" ht="12.75">
      <c r="A58" s="6">
        <v>52</v>
      </c>
      <c r="B58" s="6" t="s">
        <v>142</v>
      </c>
      <c r="C58" s="6" t="s">
        <v>56</v>
      </c>
      <c r="D58" s="7">
        <v>31</v>
      </c>
      <c r="E58" s="7" t="s">
        <v>105</v>
      </c>
      <c r="F58" s="38">
        <v>0.03549768518518519</v>
      </c>
      <c r="G58" s="38">
        <v>0.00833333333333333</v>
      </c>
      <c r="H58" s="38">
        <f t="shared" si="1"/>
        <v>0.027164351851851856</v>
      </c>
      <c r="I58" s="46">
        <v>52</v>
      </c>
    </row>
    <row r="59" spans="1:9" ht="12.75">
      <c r="A59" s="6">
        <v>53</v>
      </c>
      <c r="B59" s="6" t="s">
        <v>160</v>
      </c>
      <c r="C59" s="6" t="s">
        <v>58</v>
      </c>
      <c r="D59" s="7">
        <v>57</v>
      </c>
      <c r="E59" s="7" t="s">
        <v>105</v>
      </c>
      <c r="F59" s="38">
        <v>0.06490740740740741</v>
      </c>
      <c r="G59" s="38">
        <v>0.0375</v>
      </c>
      <c r="H59" s="38">
        <f t="shared" si="1"/>
        <v>0.027407407407407415</v>
      </c>
      <c r="I59" s="46">
        <v>53</v>
      </c>
    </row>
    <row r="60" spans="1:9" ht="12.75">
      <c r="A60" s="6">
        <v>54</v>
      </c>
      <c r="B60" s="6" t="s">
        <v>208</v>
      </c>
      <c r="C60" s="6" t="s">
        <v>244</v>
      </c>
      <c r="D60" s="7">
        <v>45</v>
      </c>
      <c r="E60" s="7" t="s">
        <v>105</v>
      </c>
      <c r="F60" s="38">
        <v>0.05903935185185185</v>
      </c>
      <c r="G60" s="38">
        <v>0.0284722222222222</v>
      </c>
      <c r="H60" s="38">
        <f t="shared" si="1"/>
        <v>0.03056712962962965</v>
      </c>
      <c r="I60" s="46">
        <v>54</v>
      </c>
    </row>
    <row r="61" spans="1:9" ht="12.75">
      <c r="A61" s="6">
        <v>55</v>
      </c>
      <c r="B61" s="6" t="s">
        <v>197</v>
      </c>
      <c r="C61" s="6" t="s">
        <v>51</v>
      </c>
      <c r="D61" s="7">
        <v>91</v>
      </c>
      <c r="E61" s="7" t="s">
        <v>105</v>
      </c>
      <c r="F61" s="38">
        <v>0.03961805555555555</v>
      </c>
      <c r="G61" s="38">
        <v>0.00416666666666666</v>
      </c>
      <c r="H61" s="38">
        <f t="shared" si="1"/>
        <v>0.03545138888888889</v>
      </c>
      <c r="I61" s="46">
        <v>55</v>
      </c>
    </row>
    <row r="62" spans="1:9" ht="12.75">
      <c r="A62" s="6">
        <v>56</v>
      </c>
      <c r="B62" s="6" t="s">
        <v>186</v>
      </c>
      <c r="C62" s="6" t="s">
        <v>48</v>
      </c>
      <c r="D62" s="7">
        <v>74</v>
      </c>
      <c r="E62" s="7" t="s">
        <v>105</v>
      </c>
      <c r="F62" s="38">
        <v>0.05277777777777778</v>
      </c>
      <c r="G62" s="38">
        <v>0.0159722222222222</v>
      </c>
      <c r="H62" s="38">
        <f t="shared" si="1"/>
        <v>0.03680555555555558</v>
      </c>
      <c r="I62" s="46">
        <v>56</v>
      </c>
    </row>
    <row r="63" spans="1:9" ht="12.75">
      <c r="A63" s="6">
        <v>57</v>
      </c>
      <c r="B63" s="6" t="s">
        <v>207</v>
      </c>
      <c r="C63" s="6" t="s">
        <v>244</v>
      </c>
      <c r="D63" s="7">
        <v>44</v>
      </c>
      <c r="E63" s="7" t="s">
        <v>105</v>
      </c>
      <c r="F63" s="38">
        <v>0.05886574074074074</v>
      </c>
      <c r="G63" s="38">
        <v>0.0145833333333333</v>
      </c>
      <c r="H63" s="38">
        <f t="shared" si="1"/>
        <v>0.04428240740740744</v>
      </c>
      <c r="I63" s="46">
        <v>57</v>
      </c>
    </row>
    <row r="64" spans="1:9" ht="11.25" customHeight="1">
      <c r="A64" s="6">
        <v>58</v>
      </c>
      <c r="B64" s="6" t="s">
        <v>198</v>
      </c>
      <c r="C64" s="6" t="s">
        <v>51</v>
      </c>
      <c r="D64" s="7">
        <v>92</v>
      </c>
      <c r="E64" s="7" t="s">
        <v>105</v>
      </c>
      <c r="F64" s="38">
        <v>0.06511574074074074</v>
      </c>
      <c r="G64" s="38">
        <v>0.0180555555555555</v>
      </c>
      <c r="H64" s="38">
        <f t="shared" si="1"/>
        <v>0.04706018518518524</v>
      </c>
      <c r="I64" s="46">
        <v>58</v>
      </c>
    </row>
    <row r="65" spans="1:9" ht="12" customHeight="1">
      <c r="A65" s="6">
        <v>59</v>
      </c>
      <c r="B65" s="6" t="s">
        <v>138</v>
      </c>
      <c r="C65" s="6" t="s">
        <v>59</v>
      </c>
      <c r="D65" s="7">
        <v>19</v>
      </c>
      <c r="E65" s="7" t="s">
        <v>105</v>
      </c>
      <c r="F65" s="38">
        <v>0</v>
      </c>
      <c r="G65" s="38">
        <v>0.0104166666666667</v>
      </c>
      <c r="H65" s="38" t="s">
        <v>233</v>
      </c>
      <c r="I65" s="6"/>
    </row>
    <row r="66" spans="1:9" ht="12" customHeight="1">
      <c r="A66" s="6">
        <v>60</v>
      </c>
      <c r="B66" s="6" t="s">
        <v>220</v>
      </c>
      <c r="C66" s="6" t="s">
        <v>53</v>
      </c>
      <c r="D66" s="7">
        <v>110</v>
      </c>
      <c r="E66" s="7" t="s">
        <v>105</v>
      </c>
      <c r="F66" s="38">
        <v>0.036875</v>
      </c>
      <c r="G66" s="38">
        <v>0.0194444444444444</v>
      </c>
      <c r="H66" s="38" t="s">
        <v>233</v>
      </c>
      <c r="I66" s="6"/>
    </row>
    <row r="67" ht="9.75" customHeight="1"/>
    <row r="72" ht="12.75">
      <c r="C72" t="s">
        <v>254</v>
      </c>
    </row>
    <row r="73" spans="2:3" ht="12.75">
      <c r="B73" t="s">
        <v>256</v>
      </c>
      <c r="C73" t="s">
        <v>257</v>
      </c>
    </row>
    <row r="76" ht="12.75">
      <c r="C76" t="s">
        <v>255</v>
      </c>
    </row>
    <row r="77" spans="2:3" ht="12.75">
      <c r="B77" t="s">
        <v>252</v>
      </c>
      <c r="C77" t="s">
        <v>253</v>
      </c>
    </row>
    <row r="81" ht="12.75">
      <c r="B81" s="1" t="s">
        <v>15</v>
      </c>
    </row>
  </sheetData>
  <autoFilter ref="A1:J66"/>
  <printOptions/>
  <pageMargins left="0" right="0" top="0" bottom="0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K23"/>
  <sheetViews>
    <sheetView workbookViewId="0" topLeftCell="A1">
      <selection activeCell="C5" sqref="C5"/>
    </sheetView>
  </sheetViews>
  <sheetFormatPr defaultColWidth="9.00390625" defaultRowHeight="12.75"/>
  <cols>
    <col min="1" max="1" width="4.75390625" style="0" bestFit="1" customWidth="1"/>
    <col min="2" max="2" width="28.875" style="0" customWidth="1"/>
    <col min="3" max="3" width="9.75390625" style="0" customWidth="1"/>
    <col min="8" max="8" width="9.375" style="0" customWidth="1"/>
    <col min="9" max="9" width="5.875" style="0" customWidth="1"/>
    <col min="10" max="10" width="5.75390625" style="0" customWidth="1"/>
    <col min="11" max="11" width="4.75390625" style="0" customWidth="1"/>
    <col min="12" max="12" width="5.875" style="0" customWidth="1"/>
  </cols>
  <sheetData>
    <row r="1" ht="12.75">
      <c r="C1" s="8" t="s">
        <v>11</v>
      </c>
    </row>
    <row r="2" ht="12.75">
      <c r="B2" t="s">
        <v>101</v>
      </c>
    </row>
    <row r="3" ht="12.75">
      <c r="C3" s="8" t="s">
        <v>42</v>
      </c>
    </row>
    <row r="4" ht="12.75">
      <c r="B4" t="s">
        <v>85</v>
      </c>
    </row>
    <row r="5" spans="1:10" ht="12.75">
      <c r="A5" t="s">
        <v>14</v>
      </c>
      <c r="B5" s="8" t="s">
        <v>17</v>
      </c>
      <c r="D5" s="8" t="s">
        <v>6</v>
      </c>
      <c r="E5" s="8" t="s">
        <v>7</v>
      </c>
      <c r="F5" s="8" t="s">
        <v>31</v>
      </c>
      <c r="G5" s="8" t="s">
        <v>34</v>
      </c>
      <c r="H5" s="8" t="s">
        <v>8</v>
      </c>
      <c r="I5" t="s">
        <v>2</v>
      </c>
      <c r="J5" t="s">
        <v>9</v>
      </c>
    </row>
    <row r="6" spans="1:11" ht="12.75">
      <c r="A6">
        <v>1</v>
      </c>
      <c r="B6" s="6" t="s">
        <v>82</v>
      </c>
      <c r="D6" s="2">
        <v>0</v>
      </c>
      <c r="E6" s="2">
        <v>0</v>
      </c>
      <c r="F6" s="2">
        <f aca="true" t="shared" si="0" ref="F6:F20">SUM(D6-E6)</f>
        <v>0</v>
      </c>
      <c r="G6" s="10">
        <v>0</v>
      </c>
      <c r="H6" s="20">
        <f>SUM(G6)</f>
        <v>0</v>
      </c>
      <c r="J6" s="4"/>
      <c r="K6" s="10"/>
    </row>
    <row r="7" spans="1:11" ht="12.75">
      <c r="A7">
        <v>2</v>
      </c>
      <c r="B7" s="6" t="s">
        <v>81</v>
      </c>
      <c r="D7" s="2">
        <v>0</v>
      </c>
      <c r="E7" s="2">
        <v>0</v>
      </c>
      <c r="F7" s="2">
        <f t="shared" si="0"/>
        <v>0</v>
      </c>
      <c r="G7" s="10">
        <v>0</v>
      </c>
      <c r="H7" s="20">
        <f aca="true" t="shared" si="1" ref="H7:H20">SUM(G7)</f>
        <v>0</v>
      </c>
      <c r="J7" s="4"/>
      <c r="K7" s="10"/>
    </row>
    <row r="8" spans="1:11" ht="12.75">
      <c r="A8">
        <v>3</v>
      </c>
      <c r="B8" s="6" t="s">
        <v>89</v>
      </c>
      <c r="D8" s="2">
        <v>0</v>
      </c>
      <c r="E8" s="2">
        <v>0</v>
      </c>
      <c r="F8" s="2">
        <f t="shared" si="0"/>
        <v>0</v>
      </c>
      <c r="G8" s="10">
        <v>0</v>
      </c>
      <c r="H8" s="20">
        <f t="shared" si="1"/>
        <v>0</v>
      </c>
      <c r="J8" s="4"/>
      <c r="K8" s="10"/>
    </row>
    <row r="9" spans="1:11" ht="12.75">
      <c r="A9">
        <v>4</v>
      </c>
      <c r="B9" s="6" t="s">
        <v>90</v>
      </c>
      <c r="D9" s="2">
        <v>0</v>
      </c>
      <c r="E9" s="2">
        <v>0</v>
      </c>
      <c r="F9" s="2">
        <f t="shared" si="0"/>
        <v>0</v>
      </c>
      <c r="G9" s="10">
        <v>0</v>
      </c>
      <c r="H9" s="20">
        <f t="shared" si="1"/>
        <v>0</v>
      </c>
      <c r="J9" s="4"/>
      <c r="K9" s="10"/>
    </row>
    <row r="10" spans="1:11" ht="12.75">
      <c r="A10">
        <v>5</v>
      </c>
      <c r="B10" s="6" t="s">
        <v>91</v>
      </c>
      <c r="D10" s="2">
        <v>0</v>
      </c>
      <c r="E10" s="2">
        <v>0</v>
      </c>
      <c r="F10" s="2">
        <f t="shared" si="0"/>
        <v>0</v>
      </c>
      <c r="G10" s="10">
        <v>0</v>
      </c>
      <c r="H10" s="20">
        <f t="shared" si="1"/>
        <v>0</v>
      </c>
      <c r="J10" s="4"/>
      <c r="K10" s="10"/>
    </row>
    <row r="11" spans="1:11" ht="12.75">
      <c r="A11">
        <v>6</v>
      </c>
      <c r="B11" s="6" t="s">
        <v>92</v>
      </c>
      <c r="D11" s="2">
        <v>0</v>
      </c>
      <c r="E11" s="2">
        <v>0</v>
      </c>
      <c r="F11" s="2">
        <f t="shared" si="0"/>
        <v>0</v>
      </c>
      <c r="G11" s="10">
        <v>0</v>
      </c>
      <c r="H11" s="20">
        <f t="shared" si="1"/>
        <v>0</v>
      </c>
      <c r="J11" s="4"/>
      <c r="K11" s="10"/>
    </row>
    <row r="12" spans="1:11" ht="12.75">
      <c r="A12">
        <v>7</v>
      </c>
      <c r="B12" s="6" t="s">
        <v>93</v>
      </c>
      <c r="D12" s="2">
        <v>0</v>
      </c>
      <c r="E12" s="2">
        <v>0</v>
      </c>
      <c r="F12" s="2">
        <f t="shared" si="0"/>
        <v>0</v>
      </c>
      <c r="G12" s="10">
        <v>0</v>
      </c>
      <c r="H12" s="20">
        <f t="shared" si="1"/>
        <v>0</v>
      </c>
      <c r="I12" s="5"/>
      <c r="J12" s="4"/>
      <c r="K12" s="9"/>
    </row>
    <row r="13" spans="1:11" ht="12.75">
      <c r="A13">
        <v>8</v>
      </c>
      <c r="B13" s="6" t="s">
        <v>94</v>
      </c>
      <c r="D13" s="2">
        <v>0</v>
      </c>
      <c r="E13" s="2">
        <v>0</v>
      </c>
      <c r="F13" s="2">
        <f t="shared" si="0"/>
        <v>0</v>
      </c>
      <c r="G13" s="10">
        <v>0</v>
      </c>
      <c r="H13" s="20">
        <f t="shared" si="1"/>
        <v>0</v>
      </c>
      <c r="I13" s="4"/>
      <c r="J13" s="4"/>
      <c r="K13" s="9"/>
    </row>
    <row r="14" spans="1:11" ht="12.75">
      <c r="A14">
        <v>9</v>
      </c>
      <c r="B14" s="6" t="s">
        <v>95</v>
      </c>
      <c r="D14" s="2">
        <v>0</v>
      </c>
      <c r="E14" s="2">
        <v>0</v>
      </c>
      <c r="F14" s="2">
        <f t="shared" si="0"/>
        <v>0</v>
      </c>
      <c r="G14" s="10">
        <v>0</v>
      </c>
      <c r="H14" s="20">
        <f t="shared" si="1"/>
        <v>0</v>
      </c>
      <c r="I14" s="4"/>
      <c r="J14" s="4"/>
      <c r="K14" s="9"/>
    </row>
    <row r="15" spans="1:11" ht="12.75">
      <c r="A15">
        <v>10</v>
      </c>
      <c r="D15" s="2">
        <v>0</v>
      </c>
      <c r="E15" s="2">
        <v>0</v>
      </c>
      <c r="F15" s="2">
        <f t="shared" si="0"/>
        <v>0</v>
      </c>
      <c r="G15" s="10">
        <v>0</v>
      </c>
      <c r="H15" s="20">
        <f t="shared" si="1"/>
        <v>0</v>
      </c>
      <c r="I15" s="4"/>
      <c r="J15" s="4"/>
      <c r="K15" s="9"/>
    </row>
    <row r="16" spans="1:11" ht="12.75">
      <c r="A16">
        <v>11</v>
      </c>
      <c r="D16" s="2">
        <v>0</v>
      </c>
      <c r="E16" s="2">
        <v>0</v>
      </c>
      <c r="F16" s="2">
        <f t="shared" si="0"/>
        <v>0</v>
      </c>
      <c r="G16" s="10">
        <v>0</v>
      </c>
      <c r="H16" s="20">
        <f t="shared" si="1"/>
        <v>0</v>
      </c>
      <c r="I16" s="4"/>
      <c r="J16" s="4"/>
      <c r="K16" s="9"/>
    </row>
    <row r="17" spans="1:11" ht="12.75">
      <c r="A17">
        <v>12</v>
      </c>
      <c r="D17" s="2">
        <v>0</v>
      </c>
      <c r="E17" s="2">
        <v>0</v>
      </c>
      <c r="F17" s="2">
        <f t="shared" si="0"/>
        <v>0</v>
      </c>
      <c r="G17" s="10">
        <v>0</v>
      </c>
      <c r="H17" s="20">
        <f t="shared" si="1"/>
        <v>0</v>
      </c>
      <c r="I17" s="4"/>
      <c r="J17" s="4"/>
      <c r="K17" s="9"/>
    </row>
    <row r="18" spans="1:11" ht="12.75">
      <c r="A18">
        <v>13</v>
      </c>
      <c r="D18" s="2">
        <v>0</v>
      </c>
      <c r="E18" s="2">
        <v>0</v>
      </c>
      <c r="F18" s="2">
        <f t="shared" si="0"/>
        <v>0</v>
      </c>
      <c r="G18" s="10">
        <v>0</v>
      </c>
      <c r="H18" s="20">
        <f t="shared" si="1"/>
        <v>0</v>
      </c>
      <c r="I18" s="4"/>
      <c r="J18" s="4"/>
      <c r="K18" s="9"/>
    </row>
    <row r="19" spans="1:11" ht="12.75">
      <c r="A19">
        <v>14</v>
      </c>
      <c r="D19" s="2">
        <v>0</v>
      </c>
      <c r="E19" s="2">
        <v>0</v>
      </c>
      <c r="F19" s="2">
        <f t="shared" si="0"/>
        <v>0</v>
      </c>
      <c r="G19" s="10">
        <v>0</v>
      </c>
      <c r="H19" s="20">
        <f t="shared" si="1"/>
        <v>0</v>
      </c>
      <c r="I19" s="5"/>
      <c r="J19" s="4"/>
      <c r="K19" s="9"/>
    </row>
    <row r="20" spans="1:11" ht="12.75">
      <c r="A20">
        <v>15</v>
      </c>
      <c r="D20" s="2">
        <v>0</v>
      </c>
      <c r="E20" s="2">
        <v>0</v>
      </c>
      <c r="F20" s="2">
        <f t="shared" si="0"/>
        <v>0</v>
      </c>
      <c r="G20" s="10">
        <v>0</v>
      </c>
      <c r="H20" s="20">
        <f t="shared" si="1"/>
        <v>0</v>
      </c>
      <c r="I20" s="5"/>
      <c r="J20" s="4"/>
      <c r="K20" s="9"/>
    </row>
    <row r="23" ht="12.75">
      <c r="B23" s="1" t="s">
        <v>15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35"/>
  <sheetViews>
    <sheetView workbookViewId="0" topLeftCell="A1">
      <selection activeCell="K23" sqref="K23"/>
    </sheetView>
  </sheetViews>
  <sheetFormatPr defaultColWidth="9.00390625" defaultRowHeight="12.75"/>
  <cols>
    <col min="1" max="1" width="4.75390625" style="0" bestFit="1" customWidth="1"/>
    <col min="2" max="2" width="21.625" style="0" customWidth="1"/>
    <col min="3" max="3" width="13.00390625" style="0" customWidth="1"/>
    <col min="4" max="4" width="15.75390625" style="0" customWidth="1"/>
    <col min="5" max="5" width="12.00390625" style="0" customWidth="1"/>
    <col min="6" max="6" width="7.00390625" style="0" customWidth="1"/>
    <col min="7" max="7" width="6.625" style="0" customWidth="1"/>
    <col min="8" max="8" width="7.25390625" style="0" customWidth="1"/>
    <col min="10" max="10" width="7.875" style="0" customWidth="1"/>
    <col min="11" max="11" width="7.375" style="0" customWidth="1"/>
    <col min="12" max="12" width="10.625" style="0" customWidth="1"/>
    <col min="13" max="13" width="8.00390625" style="0" customWidth="1"/>
  </cols>
  <sheetData>
    <row r="1" ht="12.75">
      <c r="C1" s="8" t="s">
        <v>11</v>
      </c>
    </row>
    <row r="2" ht="12.75">
      <c r="C2" s="8" t="s">
        <v>18</v>
      </c>
    </row>
    <row r="3" ht="12.75">
      <c r="C3" s="8" t="s">
        <v>12</v>
      </c>
    </row>
    <row r="4" ht="12.75">
      <c r="B4" t="s">
        <v>19</v>
      </c>
    </row>
    <row r="6" spans="1:13" ht="12.75">
      <c r="A6" s="15"/>
      <c r="B6" s="13" t="s">
        <v>17</v>
      </c>
      <c r="C6" s="15" t="s">
        <v>20</v>
      </c>
      <c r="D6" s="17" t="s">
        <v>21</v>
      </c>
      <c r="E6" s="21" t="s">
        <v>22</v>
      </c>
      <c r="F6" s="11" t="s">
        <v>28</v>
      </c>
      <c r="G6" s="11"/>
      <c r="H6" s="11"/>
      <c r="I6" s="11"/>
      <c r="J6" s="11"/>
      <c r="K6" s="12"/>
      <c r="L6" s="6" t="s">
        <v>29</v>
      </c>
      <c r="M6" s="7" t="s">
        <v>30</v>
      </c>
    </row>
    <row r="7" spans="1:13" ht="12.75">
      <c r="A7" s="16" t="s">
        <v>14</v>
      </c>
      <c r="B7" s="14"/>
      <c r="C7" s="16"/>
      <c r="D7" s="18"/>
      <c r="E7" s="16"/>
      <c r="F7" s="6" t="s">
        <v>23</v>
      </c>
      <c r="G7" s="6" t="s">
        <v>24</v>
      </c>
      <c r="H7" s="6" t="s">
        <v>25</v>
      </c>
      <c r="I7" s="6" t="s">
        <v>26</v>
      </c>
      <c r="J7" s="7" t="s">
        <v>299</v>
      </c>
      <c r="K7" s="6" t="s">
        <v>27</v>
      </c>
      <c r="L7" s="6" t="s">
        <v>280</v>
      </c>
      <c r="M7" s="7" t="s">
        <v>3</v>
      </c>
    </row>
    <row r="8" spans="1:13" ht="12.75">
      <c r="A8" s="6">
        <v>1</v>
      </c>
      <c r="B8" s="6" t="s">
        <v>63</v>
      </c>
      <c r="C8" s="7">
        <v>1</v>
      </c>
      <c r="D8" s="7">
        <v>2</v>
      </c>
      <c r="E8" s="19">
        <v>1</v>
      </c>
      <c r="F8" s="7">
        <v>6</v>
      </c>
      <c r="G8" s="7">
        <v>14</v>
      </c>
      <c r="H8" s="7">
        <v>6</v>
      </c>
      <c r="I8" s="7">
        <f aca="true" t="shared" si="0" ref="I8:I27">SUM(F8:H8)</f>
        <v>26</v>
      </c>
      <c r="J8" s="7">
        <v>11</v>
      </c>
      <c r="K8" s="7">
        <f aca="true" t="shared" si="1" ref="K8:K27">J8*0.7</f>
        <v>7.699999999999999</v>
      </c>
      <c r="L8" s="101">
        <f aca="true" t="shared" si="2" ref="L8:L27">SUM(C8+D8+E8+K8)</f>
        <v>11.7</v>
      </c>
      <c r="M8" s="7">
        <v>1</v>
      </c>
    </row>
    <row r="9" spans="1:13" ht="12.75">
      <c r="A9" s="6">
        <v>2</v>
      </c>
      <c r="B9" s="6" t="s">
        <v>49</v>
      </c>
      <c r="C9" s="7">
        <v>8</v>
      </c>
      <c r="D9" s="7">
        <v>1</v>
      </c>
      <c r="E9" s="19">
        <v>3</v>
      </c>
      <c r="F9" s="7">
        <v>3</v>
      </c>
      <c r="G9" s="7">
        <v>5</v>
      </c>
      <c r="H9" s="7">
        <v>5</v>
      </c>
      <c r="I9" s="7">
        <f t="shared" si="0"/>
        <v>13</v>
      </c>
      <c r="J9" s="7">
        <v>3</v>
      </c>
      <c r="K9" s="7">
        <f t="shared" si="1"/>
        <v>2.0999999999999996</v>
      </c>
      <c r="L9" s="101">
        <f t="shared" si="2"/>
        <v>14.1</v>
      </c>
      <c r="M9" s="7">
        <v>2</v>
      </c>
    </row>
    <row r="10" spans="1:13" ht="12.75">
      <c r="A10" s="6">
        <v>3</v>
      </c>
      <c r="B10" s="6" t="s">
        <v>58</v>
      </c>
      <c r="C10" s="7">
        <v>6</v>
      </c>
      <c r="D10" s="7">
        <v>3</v>
      </c>
      <c r="E10" s="19">
        <v>7</v>
      </c>
      <c r="F10" s="7">
        <v>4</v>
      </c>
      <c r="G10" s="7">
        <v>7</v>
      </c>
      <c r="H10" s="7">
        <v>10</v>
      </c>
      <c r="I10" s="7">
        <f t="shared" si="0"/>
        <v>21</v>
      </c>
      <c r="J10" s="7">
        <v>9</v>
      </c>
      <c r="K10" s="7">
        <f t="shared" si="1"/>
        <v>6.3</v>
      </c>
      <c r="L10" s="101">
        <f t="shared" si="2"/>
        <v>22.3</v>
      </c>
      <c r="M10" s="7">
        <v>3</v>
      </c>
    </row>
    <row r="11" spans="1:13" ht="12.75">
      <c r="A11" s="6">
        <v>4</v>
      </c>
      <c r="B11" s="6" t="s">
        <v>62</v>
      </c>
      <c r="C11" s="7">
        <v>2</v>
      </c>
      <c r="D11" s="7">
        <v>4</v>
      </c>
      <c r="E11" s="19">
        <v>19</v>
      </c>
      <c r="F11" s="7">
        <v>2</v>
      </c>
      <c r="G11" s="7">
        <v>4</v>
      </c>
      <c r="H11" s="7">
        <v>1</v>
      </c>
      <c r="I11" s="7">
        <f t="shared" si="0"/>
        <v>7</v>
      </c>
      <c r="J11" s="7">
        <v>1</v>
      </c>
      <c r="K11" s="7">
        <f t="shared" si="1"/>
        <v>0.7</v>
      </c>
      <c r="L11" s="101">
        <f t="shared" si="2"/>
        <v>25.7</v>
      </c>
      <c r="M11" s="7">
        <v>4</v>
      </c>
    </row>
    <row r="12" spans="1:13" ht="12.75">
      <c r="A12" s="6">
        <v>5</v>
      </c>
      <c r="B12" s="6" t="s">
        <v>61</v>
      </c>
      <c r="C12" s="7">
        <v>3</v>
      </c>
      <c r="D12" s="7">
        <v>11</v>
      </c>
      <c r="E12" s="19">
        <v>4</v>
      </c>
      <c r="F12" s="7">
        <v>3</v>
      </c>
      <c r="G12" s="7">
        <v>14</v>
      </c>
      <c r="H12" s="7">
        <v>12</v>
      </c>
      <c r="I12" s="7">
        <f t="shared" si="0"/>
        <v>29</v>
      </c>
      <c r="J12" s="7">
        <v>13</v>
      </c>
      <c r="K12" s="7">
        <f t="shared" si="1"/>
        <v>9.1</v>
      </c>
      <c r="L12" s="101">
        <f t="shared" si="2"/>
        <v>27.1</v>
      </c>
      <c r="M12" s="7">
        <v>5</v>
      </c>
    </row>
    <row r="13" spans="1:13" ht="12.75">
      <c r="A13" s="6">
        <v>6</v>
      </c>
      <c r="B13" s="6" t="s">
        <v>48</v>
      </c>
      <c r="C13" s="7">
        <v>15</v>
      </c>
      <c r="D13" s="7">
        <v>6</v>
      </c>
      <c r="E13" s="19">
        <v>6</v>
      </c>
      <c r="F13" s="7">
        <v>2</v>
      </c>
      <c r="G13" s="7">
        <v>7</v>
      </c>
      <c r="H13" s="7">
        <v>7</v>
      </c>
      <c r="I13" s="7">
        <f t="shared" si="0"/>
        <v>16</v>
      </c>
      <c r="J13" s="7">
        <v>4</v>
      </c>
      <c r="K13" s="7">
        <f t="shared" si="1"/>
        <v>2.8</v>
      </c>
      <c r="L13" s="101">
        <f t="shared" si="2"/>
        <v>29.8</v>
      </c>
      <c r="M13" s="7">
        <v>6</v>
      </c>
    </row>
    <row r="14" spans="1:13" ht="12.75">
      <c r="A14" s="6">
        <v>7</v>
      </c>
      <c r="B14" s="6" t="s">
        <v>50</v>
      </c>
      <c r="C14" s="7">
        <v>12</v>
      </c>
      <c r="D14" s="7">
        <v>8</v>
      </c>
      <c r="E14" s="19">
        <v>10</v>
      </c>
      <c r="F14" s="7">
        <v>6</v>
      </c>
      <c r="G14" s="7">
        <v>7</v>
      </c>
      <c r="H14" s="7">
        <v>4</v>
      </c>
      <c r="I14" s="7">
        <f t="shared" si="0"/>
        <v>17</v>
      </c>
      <c r="J14" s="7">
        <v>5</v>
      </c>
      <c r="K14" s="7">
        <f t="shared" si="1"/>
        <v>3.5</v>
      </c>
      <c r="L14" s="101">
        <f t="shared" si="2"/>
        <v>33.5</v>
      </c>
      <c r="M14" s="7">
        <v>7</v>
      </c>
    </row>
    <row r="15" spans="1:13" ht="12.75">
      <c r="A15" s="6">
        <v>8</v>
      </c>
      <c r="B15" s="6" t="s">
        <v>64</v>
      </c>
      <c r="C15" s="7">
        <v>9</v>
      </c>
      <c r="D15" s="7">
        <v>5</v>
      </c>
      <c r="E15" s="19">
        <v>18</v>
      </c>
      <c r="F15" s="7">
        <v>8</v>
      </c>
      <c r="G15" s="7">
        <v>1</v>
      </c>
      <c r="H15" s="7">
        <v>9</v>
      </c>
      <c r="I15" s="7">
        <f t="shared" si="0"/>
        <v>18</v>
      </c>
      <c r="J15" s="7">
        <v>7</v>
      </c>
      <c r="K15" s="7">
        <f t="shared" si="1"/>
        <v>4.8999999999999995</v>
      </c>
      <c r="L15" s="101">
        <f t="shared" si="2"/>
        <v>36.9</v>
      </c>
      <c r="M15" s="7">
        <v>8</v>
      </c>
    </row>
    <row r="16" spans="1:13" ht="12.75">
      <c r="A16" s="6">
        <v>9</v>
      </c>
      <c r="B16" s="6" t="s">
        <v>52</v>
      </c>
      <c r="C16" s="7">
        <v>10</v>
      </c>
      <c r="D16" s="7">
        <v>19</v>
      </c>
      <c r="E16" s="19">
        <v>5</v>
      </c>
      <c r="F16" s="7">
        <v>4</v>
      </c>
      <c r="G16" s="7">
        <v>11</v>
      </c>
      <c r="H16" s="7">
        <v>3</v>
      </c>
      <c r="I16" s="7">
        <f t="shared" si="0"/>
        <v>18</v>
      </c>
      <c r="J16" s="7">
        <v>7</v>
      </c>
      <c r="K16" s="7">
        <f t="shared" si="1"/>
        <v>4.8999999999999995</v>
      </c>
      <c r="L16" s="101">
        <f t="shared" si="2"/>
        <v>38.9</v>
      </c>
      <c r="M16" s="7">
        <v>9</v>
      </c>
    </row>
    <row r="17" spans="1:13" ht="12.75">
      <c r="A17" s="6">
        <v>10</v>
      </c>
      <c r="B17" s="6" t="s">
        <v>57</v>
      </c>
      <c r="C17" s="7">
        <v>11</v>
      </c>
      <c r="D17" s="7">
        <v>13</v>
      </c>
      <c r="E17" s="19">
        <v>8</v>
      </c>
      <c r="F17" s="7">
        <v>7</v>
      </c>
      <c r="G17" s="7">
        <v>5</v>
      </c>
      <c r="H17" s="7">
        <v>14</v>
      </c>
      <c r="I17" s="7">
        <f t="shared" si="0"/>
        <v>26</v>
      </c>
      <c r="J17" s="7">
        <v>11</v>
      </c>
      <c r="K17" s="7">
        <f t="shared" si="1"/>
        <v>7.699999999999999</v>
      </c>
      <c r="L17" s="101">
        <f t="shared" si="2"/>
        <v>39.7</v>
      </c>
      <c r="M17" s="7">
        <v>10</v>
      </c>
    </row>
    <row r="18" spans="1:13" ht="12.75">
      <c r="A18" s="6">
        <v>11</v>
      </c>
      <c r="B18" s="6" t="s">
        <v>60</v>
      </c>
      <c r="C18" s="7">
        <v>4</v>
      </c>
      <c r="D18" s="7">
        <v>15</v>
      </c>
      <c r="E18" s="19">
        <v>20</v>
      </c>
      <c r="F18" s="7">
        <v>1</v>
      </c>
      <c r="G18" s="7">
        <v>7</v>
      </c>
      <c r="H18" s="7">
        <v>2</v>
      </c>
      <c r="I18" s="7">
        <f t="shared" si="0"/>
        <v>10</v>
      </c>
      <c r="J18" s="7">
        <v>2</v>
      </c>
      <c r="K18" s="7">
        <f t="shared" si="1"/>
        <v>1.4</v>
      </c>
      <c r="L18" s="101">
        <f t="shared" si="2"/>
        <v>40.4</v>
      </c>
      <c r="M18" s="7">
        <v>11</v>
      </c>
    </row>
    <row r="19" spans="1:13" ht="12.75">
      <c r="A19" s="6">
        <v>12</v>
      </c>
      <c r="B19" s="6" t="s">
        <v>55</v>
      </c>
      <c r="C19" s="7">
        <v>13</v>
      </c>
      <c r="D19" s="7">
        <v>12</v>
      </c>
      <c r="E19" s="19">
        <v>17</v>
      </c>
      <c r="F19" s="7">
        <v>5</v>
      </c>
      <c r="G19" s="7">
        <v>1</v>
      </c>
      <c r="H19" s="7">
        <v>11</v>
      </c>
      <c r="I19" s="7">
        <f t="shared" si="0"/>
        <v>17</v>
      </c>
      <c r="J19" s="7">
        <v>5</v>
      </c>
      <c r="K19" s="7">
        <f t="shared" si="1"/>
        <v>3.5</v>
      </c>
      <c r="L19" s="101">
        <f t="shared" si="2"/>
        <v>45.5</v>
      </c>
      <c r="M19" s="7">
        <v>12</v>
      </c>
    </row>
    <row r="20" spans="1:13" ht="12.75">
      <c r="A20" s="6">
        <v>13</v>
      </c>
      <c r="B20" s="6" t="s">
        <v>56</v>
      </c>
      <c r="C20" s="7">
        <v>18</v>
      </c>
      <c r="D20" s="7">
        <v>9</v>
      </c>
      <c r="E20" s="19">
        <v>9</v>
      </c>
      <c r="F20" s="7">
        <v>7</v>
      </c>
      <c r="G20" s="7">
        <v>17</v>
      </c>
      <c r="H20" s="7">
        <v>13</v>
      </c>
      <c r="I20" s="7">
        <f t="shared" si="0"/>
        <v>37</v>
      </c>
      <c r="J20" s="7">
        <v>16</v>
      </c>
      <c r="K20" s="7">
        <f t="shared" si="1"/>
        <v>11.2</v>
      </c>
      <c r="L20" s="101">
        <f t="shared" si="2"/>
        <v>47.2</v>
      </c>
      <c r="M20" s="7">
        <v>13</v>
      </c>
    </row>
    <row r="21" spans="1:13" ht="12.75">
      <c r="A21" s="6">
        <v>14</v>
      </c>
      <c r="B21" s="6" t="s">
        <v>54</v>
      </c>
      <c r="C21" s="7">
        <v>7</v>
      </c>
      <c r="D21" s="7">
        <v>16</v>
      </c>
      <c r="E21" s="19">
        <v>15</v>
      </c>
      <c r="F21" s="7">
        <v>3</v>
      </c>
      <c r="G21" s="7">
        <v>14</v>
      </c>
      <c r="H21" s="7" t="s">
        <v>300</v>
      </c>
      <c r="I21" s="7">
        <f t="shared" si="0"/>
        <v>17</v>
      </c>
      <c r="J21" s="7">
        <v>15</v>
      </c>
      <c r="K21" s="7">
        <f t="shared" si="1"/>
        <v>10.5</v>
      </c>
      <c r="L21" s="101">
        <f t="shared" si="2"/>
        <v>48.5</v>
      </c>
      <c r="M21" s="7">
        <v>14</v>
      </c>
    </row>
    <row r="22" spans="1:13" ht="12.75">
      <c r="A22" s="6">
        <v>15</v>
      </c>
      <c r="B22" s="6" t="s">
        <v>51</v>
      </c>
      <c r="C22" s="7">
        <v>19</v>
      </c>
      <c r="D22" s="7">
        <v>7</v>
      </c>
      <c r="E22" s="19">
        <v>14</v>
      </c>
      <c r="F22" s="7">
        <v>8</v>
      </c>
      <c r="G22" s="7">
        <v>17</v>
      </c>
      <c r="H22" s="7">
        <v>18</v>
      </c>
      <c r="I22" s="7">
        <f t="shared" si="0"/>
        <v>43</v>
      </c>
      <c r="J22" s="7">
        <v>17</v>
      </c>
      <c r="K22" s="7">
        <f t="shared" si="1"/>
        <v>11.899999999999999</v>
      </c>
      <c r="L22" s="101">
        <f t="shared" si="2"/>
        <v>51.9</v>
      </c>
      <c r="M22" s="7">
        <v>15</v>
      </c>
    </row>
    <row r="23" spans="1:13" ht="12.75">
      <c r="A23" s="6">
        <v>16</v>
      </c>
      <c r="B23" s="6" t="s">
        <v>244</v>
      </c>
      <c r="C23" s="7">
        <v>17</v>
      </c>
      <c r="D23" s="7">
        <v>10</v>
      </c>
      <c r="E23" s="19">
        <v>11</v>
      </c>
      <c r="F23" s="7">
        <v>0</v>
      </c>
      <c r="G23" s="7">
        <v>11</v>
      </c>
      <c r="H23" s="7">
        <v>16</v>
      </c>
      <c r="I23" s="7">
        <f t="shared" si="0"/>
        <v>27</v>
      </c>
      <c r="J23" s="7">
        <v>20</v>
      </c>
      <c r="K23" s="7">
        <f t="shared" si="1"/>
        <v>14</v>
      </c>
      <c r="L23" s="101">
        <f t="shared" si="2"/>
        <v>52</v>
      </c>
      <c r="M23" s="7">
        <v>16</v>
      </c>
    </row>
    <row r="24" spans="1:13" ht="12.75">
      <c r="A24" s="6">
        <v>17</v>
      </c>
      <c r="B24" s="6" t="s">
        <v>53</v>
      </c>
      <c r="C24" s="7">
        <v>14</v>
      </c>
      <c r="D24" s="7">
        <v>14</v>
      </c>
      <c r="E24" s="19">
        <v>12</v>
      </c>
      <c r="F24" s="7">
        <v>8</v>
      </c>
      <c r="G24" s="7">
        <v>20</v>
      </c>
      <c r="H24" s="7">
        <v>19</v>
      </c>
      <c r="I24" s="7">
        <f t="shared" si="0"/>
        <v>47</v>
      </c>
      <c r="J24" s="7">
        <v>18</v>
      </c>
      <c r="K24" s="7">
        <f t="shared" si="1"/>
        <v>12.6</v>
      </c>
      <c r="L24" s="101">
        <f t="shared" si="2"/>
        <v>52.6</v>
      </c>
      <c r="M24" s="7">
        <v>17</v>
      </c>
    </row>
    <row r="25" spans="1:13" ht="12.75">
      <c r="A25" s="6">
        <v>18</v>
      </c>
      <c r="B25" s="6" t="s">
        <v>47</v>
      </c>
      <c r="C25" s="7">
        <v>16</v>
      </c>
      <c r="D25" s="7">
        <v>18</v>
      </c>
      <c r="E25" s="19">
        <v>13</v>
      </c>
      <c r="F25" s="7">
        <v>1</v>
      </c>
      <c r="G25" s="7">
        <v>17</v>
      </c>
      <c r="H25" s="7">
        <v>15</v>
      </c>
      <c r="I25" s="7">
        <f t="shared" si="0"/>
        <v>33</v>
      </c>
      <c r="J25" s="7">
        <v>14</v>
      </c>
      <c r="K25" s="7">
        <f t="shared" si="1"/>
        <v>9.799999999999999</v>
      </c>
      <c r="L25" s="101">
        <f t="shared" si="2"/>
        <v>56.8</v>
      </c>
      <c r="M25" s="7">
        <v>18</v>
      </c>
    </row>
    <row r="26" spans="1:13" ht="12.75">
      <c r="A26" s="6">
        <v>19</v>
      </c>
      <c r="B26" s="6" t="s">
        <v>59</v>
      </c>
      <c r="C26" s="7">
        <v>20</v>
      </c>
      <c r="D26" s="7">
        <v>17</v>
      </c>
      <c r="E26" s="19">
        <v>16</v>
      </c>
      <c r="F26" s="7">
        <v>5</v>
      </c>
      <c r="G26" s="7">
        <v>1</v>
      </c>
      <c r="H26" s="7">
        <v>18</v>
      </c>
      <c r="I26" s="7">
        <f t="shared" si="0"/>
        <v>24</v>
      </c>
      <c r="J26" s="7">
        <v>10</v>
      </c>
      <c r="K26" s="7">
        <f t="shared" si="1"/>
        <v>7</v>
      </c>
      <c r="L26" s="101">
        <f t="shared" si="2"/>
        <v>60</v>
      </c>
      <c r="M26" s="7">
        <v>19</v>
      </c>
    </row>
    <row r="27" spans="1:13" ht="12.75">
      <c r="A27" s="6">
        <v>20</v>
      </c>
      <c r="B27" s="6" t="s">
        <v>243</v>
      </c>
      <c r="C27" s="7">
        <v>5</v>
      </c>
      <c r="D27" s="7">
        <v>0</v>
      </c>
      <c r="E27" s="19">
        <v>2</v>
      </c>
      <c r="F27" s="7"/>
      <c r="G27" s="7">
        <v>11</v>
      </c>
      <c r="H27" s="7">
        <v>8</v>
      </c>
      <c r="I27" s="7">
        <f t="shared" si="0"/>
        <v>19</v>
      </c>
      <c r="J27" s="7">
        <v>19</v>
      </c>
      <c r="K27" s="7">
        <f t="shared" si="1"/>
        <v>13.299999999999999</v>
      </c>
      <c r="L27" s="101">
        <f t="shared" si="2"/>
        <v>20.299999999999997</v>
      </c>
      <c r="M27" s="7" t="s">
        <v>314</v>
      </c>
    </row>
    <row r="28" spans="4:5" ht="12.75">
      <c r="D28" s="3"/>
      <c r="E28" s="4"/>
    </row>
    <row r="29" spans="4:5" ht="12.75">
      <c r="D29" s="3"/>
      <c r="E29" s="4"/>
    </row>
    <row r="30" spans="4:5" ht="12.75">
      <c r="D30" s="3"/>
      <c r="E30" s="4"/>
    </row>
    <row r="31" spans="4:5" ht="12.75">
      <c r="D31" s="3"/>
      <c r="E31" s="4"/>
    </row>
    <row r="32" spans="4:5" ht="12.75">
      <c r="D32" s="3"/>
      <c r="E32" s="4"/>
    </row>
    <row r="33" spans="4:5" ht="12.75">
      <c r="D33" s="3"/>
      <c r="E33" s="4"/>
    </row>
    <row r="35" ht="12.75">
      <c r="B35" s="1" t="s">
        <v>15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0" bestFit="1" customWidth="1"/>
    <col min="2" max="2" width="23.00390625" style="0" customWidth="1"/>
    <col min="3" max="3" width="5.00390625" style="0" customWidth="1"/>
    <col min="6" max="6" width="9.375" style="0" customWidth="1"/>
    <col min="7" max="7" width="7.625" style="8" customWidth="1"/>
    <col min="8" max="8" width="10.625" style="0" customWidth="1"/>
    <col min="9" max="9" width="4.75390625" style="0" customWidth="1"/>
    <col min="10" max="10" width="5.875" style="0" customWidth="1"/>
  </cols>
  <sheetData>
    <row r="1" ht="12.75">
      <c r="C1" s="8" t="s">
        <v>11</v>
      </c>
    </row>
    <row r="2" ht="12.75">
      <c r="B2" t="s">
        <v>32</v>
      </c>
    </row>
    <row r="3" ht="12.75">
      <c r="C3" s="8" t="s">
        <v>12</v>
      </c>
    </row>
    <row r="4" spans="2:6" ht="12.75">
      <c r="B4" t="s">
        <v>87</v>
      </c>
      <c r="F4" s="1"/>
    </row>
    <row r="5" spans="1:8" ht="12.75">
      <c r="A5" t="s">
        <v>14</v>
      </c>
      <c r="B5" s="7" t="s">
        <v>17</v>
      </c>
      <c r="C5" s="6"/>
      <c r="D5" s="7" t="s">
        <v>31</v>
      </c>
      <c r="E5" s="7" t="s">
        <v>10</v>
      </c>
      <c r="F5" s="7" t="s">
        <v>8</v>
      </c>
      <c r="G5" s="7" t="s">
        <v>2</v>
      </c>
      <c r="H5" s="6" t="s">
        <v>69</v>
      </c>
    </row>
    <row r="6" spans="1:9" ht="12.75">
      <c r="A6">
        <v>1</v>
      </c>
      <c r="B6" s="35" t="s">
        <v>49</v>
      </c>
      <c r="C6" s="6"/>
      <c r="D6" s="38">
        <v>0.004479166666666667</v>
      </c>
      <c r="E6" s="38">
        <v>0.00034722222222222224</v>
      </c>
      <c r="F6" s="39">
        <f aca="true" t="shared" si="0" ref="F6:F24">SUM(D6:E6)</f>
        <v>0.004826388888888889</v>
      </c>
      <c r="G6" s="7">
        <v>1</v>
      </c>
      <c r="H6" s="33"/>
      <c r="I6" s="10"/>
    </row>
    <row r="7" spans="1:9" ht="12.75">
      <c r="A7">
        <v>2</v>
      </c>
      <c r="B7" s="34" t="s">
        <v>63</v>
      </c>
      <c r="C7" s="6"/>
      <c r="D7" s="38">
        <v>0.0052893518518518515</v>
      </c>
      <c r="E7" s="38">
        <v>0</v>
      </c>
      <c r="F7" s="39">
        <f t="shared" si="0"/>
        <v>0.0052893518518518515</v>
      </c>
      <c r="G7" s="19">
        <v>2</v>
      </c>
      <c r="H7" s="33"/>
      <c r="I7" s="10"/>
    </row>
    <row r="8" spans="1:9" ht="12.75">
      <c r="A8">
        <v>3</v>
      </c>
      <c r="B8" s="34" t="s">
        <v>58</v>
      </c>
      <c r="C8" s="6"/>
      <c r="D8" s="38">
        <v>0.005613425925925927</v>
      </c>
      <c r="E8" s="38">
        <v>0</v>
      </c>
      <c r="F8" s="39">
        <f t="shared" si="0"/>
        <v>0.005613425925925927</v>
      </c>
      <c r="G8" s="7">
        <v>3</v>
      </c>
      <c r="H8" s="33"/>
      <c r="I8" s="10"/>
    </row>
    <row r="9" spans="1:9" ht="12.75">
      <c r="A9">
        <v>4</v>
      </c>
      <c r="B9" s="34" t="s">
        <v>62</v>
      </c>
      <c r="C9" s="6"/>
      <c r="D9" s="38">
        <v>0.0061574074074074074</v>
      </c>
      <c r="E9" s="38">
        <v>0</v>
      </c>
      <c r="F9" s="39">
        <f t="shared" si="0"/>
        <v>0.0061574074074074074</v>
      </c>
      <c r="G9" s="19">
        <v>4</v>
      </c>
      <c r="H9" s="33"/>
      <c r="I9" s="10"/>
    </row>
    <row r="10" spans="1:9" ht="12.75">
      <c r="A10">
        <v>5</v>
      </c>
      <c r="B10" s="34" t="s">
        <v>64</v>
      </c>
      <c r="C10" s="6"/>
      <c r="D10" s="38">
        <v>0.007013888888888889</v>
      </c>
      <c r="E10" s="38">
        <v>0.0024305555555555556</v>
      </c>
      <c r="F10" s="39">
        <f t="shared" si="0"/>
        <v>0.009444444444444445</v>
      </c>
      <c r="G10" s="7">
        <v>5</v>
      </c>
      <c r="H10" s="33"/>
      <c r="I10" s="10"/>
    </row>
    <row r="11" spans="1:9" ht="12.75">
      <c r="A11">
        <v>6</v>
      </c>
      <c r="B11" s="34" t="s">
        <v>48</v>
      </c>
      <c r="C11" s="6"/>
      <c r="D11" s="38">
        <v>0.009456018518518518</v>
      </c>
      <c r="E11" s="38">
        <v>0</v>
      </c>
      <c r="F11" s="39">
        <f t="shared" si="0"/>
        <v>0.009456018518518518</v>
      </c>
      <c r="G11" s="19">
        <v>6</v>
      </c>
      <c r="H11" s="33"/>
      <c r="I11" s="10"/>
    </row>
    <row r="12" spans="1:9" ht="12.75">
      <c r="A12">
        <v>7</v>
      </c>
      <c r="B12" s="34" t="s">
        <v>51</v>
      </c>
      <c r="C12" s="6"/>
      <c r="D12" s="38">
        <v>0.010324074074074074</v>
      </c>
      <c r="E12" s="38">
        <v>0.0010416666666666667</v>
      </c>
      <c r="F12" s="39">
        <f t="shared" si="0"/>
        <v>0.01136574074074074</v>
      </c>
      <c r="G12" s="7">
        <v>7</v>
      </c>
      <c r="H12" s="33"/>
      <c r="I12" s="9"/>
    </row>
    <row r="13" spans="1:9" ht="12.75">
      <c r="A13">
        <v>8</v>
      </c>
      <c r="B13" s="34" t="s">
        <v>50</v>
      </c>
      <c r="C13" s="6"/>
      <c r="D13" s="38">
        <v>0.007766203703703703</v>
      </c>
      <c r="E13" s="38">
        <v>0.0038194444444444443</v>
      </c>
      <c r="F13" s="39">
        <f t="shared" si="0"/>
        <v>0.011585648148148147</v>
      </c>
      <c r="G13" s="19">
        <v>8</v>
      </c>
      <c r="H13" s="33"/>
      <c r="I13" s="9"/>
    </row>
    <row r="14" spans="1:9" ht="12.75">
      <c r="A14">
        <v>9</v>
      </c>
      <c r="B14" s="34" t="s">
        <v>56</v>
      </c>
      <c r="C14" s="6"/>
      <c r="D14" s="38">
        <v>0.010439814814814813</v>
      </c>
      <c r="E14" s="38">
        <v>0.001388888888888889</v>
      </c>
      <c r="F14" s="39">
        <f t="shared" si="0"/>
        <v>0.011828703703703702</v>
      </c>
      <c r="G14" s="7">
        <v>9</v>
      </c>
      <c r="H14" s="33"/>
      <c r="I14" s="9"/>
    </row>
    <row r="15" spans="1:9" ht="12.75">
      <c r="A15">
        <v>10</v>
      </c>
      <c r="B15" s="34" t="s">
        <v>244</v>
      </c>
      <c r="C15" s="6"/>
      <c r="D15" s="38">
        <v>0.009745370370370371</v>
      </c>
      <c r="E15" s="38">
        <v>0.0024305555555555556</v>
      </c>
      <c r="F15" s="39">
        <f t="shared" si="0"/>
        <v>0.012175925925925927</v>
      </c>
      <c r="G15" s="19">
        <v>10</v>
      </c>
      <c r="H15" s="33"/>
      <c r="I15" s="9"/>
    </row>
    <row r="16" spans="1:9" ht="12.75">
      <c r="A16">
        <v>11</v>
      </c>
      <c r="B16" s="34" t="s">
        <v>61</v>
      </c>
      <c r="C16" s="6"/>
      <c r="D16" s="38">
        <v>0.0077314814814814815</v>
      </c>
      <c r="E16" s="38">
        <v>0.004513888888888889</v>
      </c>
      <c r="F16" s="39">
        <f t="shared" si="0"/>
        <v>0.012245370370370372</v>
      </c>
      <c r="G16" s="7">
        <v>11</v>
      </c>
      <c r="H16" s="33"/>
      <c r="I16" s="9"/>
    </row>
    <row r="17" spans="1:9" ht="12.75">
      <c r="A17">
        <v>12</v>
      </c>
      <c r="B17" s="34" t="s">
        <v>55</v>
      </c>
      <c r="C17" s="6"/>
      <c r="D17" s="38">
        <v>0.010844907407407407</v>
      </c>
      <c r="E17" s="38">
        <v>0.002777777777777778</v>
      </c>
      <c r="F17" s="39">
        <f t="shared" si="0"/>
        <v>0.013622685185185186</v>
      </c>
      <c r="G17" s="19">
        <v>12</v>
      </c>
      <c r="H17" s="33"/>
      <c r="I17" s="9"/>
    </row>
    <row r="18" spans="1:9" ht="12.75">
      <c r="A18">
        <v>13</v>
      </c>
      <c r="B18" s="34" t="s">
        <v>57</v>
      </c>
      <c r="C18" s="6"/>
      <c r="D18" s="38">
        <v>0.009386574074074075</v>
      </c>
      <c r="E18" s="38">
        <v>0.00625</v>
      </c>
      <c r="F18" s="39">
        <f t="shared" si="0"/>
        <v>0.015636574074074074</v>
      </c>
      <c r="G18" s="7">
        <v>13</v>
      </c>
      <c r="H18" s="33"/>
      <c r="I18" s="9"/>
    </row>
    <row r="19" spans="1:9" ht="12.75">
      <c r="A19">
        <v>14</v>
      </c>
      <c r="B19" s="34" t="s">
        <v>53</v>
      </c>
      <c r="C19" s="6"/>
      <c r="D19" s="38">
        <v>0.01136574074074074</v>
      </c>
      <c r="E19" s="38">
        <v>0.006597222222222222</v>
      </c>
      <c r="F19" s="39">
        <f t="shared" si="0"/>
        <v>0.017962962962962962</v>
      </c>
      <c r="G19" s="19">
        <v>14</v>
      </c>
      <c r="H19" s="33"/>
      <c r="I19" s="9"/>
    </row>
    <row r="20" spans="1:9" ht="12.75">
      <c r="A20">
        <v>15</v>
      </c>
      <c r="B20" s="34" t="s">
        <v>60</v>
      </c>
      <c r="C20" s="6"/>
      <c r="D20" s="38">
        <v>0.008611111111111111</v>
      </c>
      <c r="E20" s="38">
        <v>0.010416666666666666</v>
      </c>
      <c r="F20" s="39">
        <f t="shared" si="0"/>
        <v>0.019027777777777775</v>
      </c>
      <c r="G20" s="7">
        <v>15</v>
      </c>
      <c r="H20" s="33"/>
      <c r="I20" s="4"/>
    </row>
    <row r="21" spans="1:9" ht="12.75">
      <c r="A21">
        <v>16</v>
      </c>
      <c r="B21" s="34" t="s">
        <v>54</v>
      </c>
      <c r="C21" s="6"/>
      <c r="D21" s="38">
        <v>0.011284722222222222</v>
      </c>
      <c r="E21" s="38">
        <v>0.009027777777777779</v>
      </c>
      <c r="F21" s="39">
        <f t="shared" si="0"/>
        <v>0.0203125</v>
      </c>
      <c r="G21" s="19">
        <v>16</v>
      </c>
      <c r="H21" s="33"/>
      <c r="I21" s="4"/>
    </row>
    <row r="22" spans="1:9" ht="12.75">
      <c r="A22">
        <v>17</v>
      </c>
      <c r="B22" s="34" t="s">
        <v>59</v>
      </c>
      <c r="C22" s="6"/>
      <c r="D22" s="38">
        <v>0.009282407407407408</v>
      </c>
      <c r="E22" s="38">
        <v>0.009027777777777779</v>
      </c>
      <c r="F22" s="39">
        <f t="shared" si="0"/>
        <v>0.018310185185185186</v>
      </c>
      <c r="G22" s="7">
        <v>17</v>
      </c>
      <c r="H22" s="33" t="s">
        <v>312</v>
      </c>
      <c r="I22" s="4"/>
    </row>
    <row r="23" spans="1:9" ht="12.75">
      <c r="A23">
        <v>18</v>
      </c>
      <c r="B23" s="34" t="s">
        <v>47</v>
      </c>
      <c r="C23" s="6"/>
      <c r="D23" s="38">
        <v>0.00980324074074074</v>
      </c>
      <c r="E23" s="38">
        <v>0.009027777777777779</v>
      </c>
      <c r="F23" s="39">
        <f t="shared" si="0"/>
        <v>0.018831018518518518</v>
      </c>
      <c r="G23" s="19">
        <v>18</v>
      </c>
      <c r="H23" s="33" t="s">
        <v>312</v>
      </c>
      <c r="I23" s="4"/>
    </row>
    <row r="24" spans="1:9" ht="12.75">
      <c r="A24">
        <v>19</v>
      </c>
      <c r="B24" s="34" t="s">
        <v>52</v>
      </c>
      <c r="C24" s="6"/>
      <c r="D24" s="38">
        <v>0.010300925925925927</v>
      </c>
      <c r="E24" s="38">
        <v>0.0125</v>
      </c>
      <c r="F24" s="39">
        <f t="shared" si="0"/>
        <v>0.022800925925925926</v>
      </c>
      <c r="G24" s="7">
        <v>19</v>
      </c>
      <c r="H24" s="33" t="s">
        <v>312</v>
      </c>
      <c r="I24" s="4"/>
    </row>
    <row r="25" spans="1:9" ht="12.75">
      <c r="A25">
        <v>20</v>
      </c>
      <c r="B25" s="36" t="s">
        <v>297</v>
      </c>
      <c r="C25" s="6"/>
      <c r="D25" s="6"/>
      <c r="E25" s="6"/>
      <c r="F25" s="6"/>
      <c r="G25" s="19"/>
      <c r="H25" s="33"/>
      <c r="I25" s="4"/>
    </row>
    <row r="26" ht="12.75">
      <c r="I26" s="4"/>
    </row>
    <row r="27" ht="12.75">
      <c r="I27" s="4"/>
    </row>
    <row r="29" ht="12.75">
      <c r="B29" s="1" t="s">
        <v>313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32"/>
  <sheetViews>
    <sheetView workbookViewId="0" topLeftCell="A1">
      <selection activeCell="E28" sqref="E28"/>
    </sheetView>
  </sheetViews>
  <sheetFormatPr defaultColWidth="9.00390625" defaultRowHeight="12.75"/>
  <cols>
    <col min="1" max="1" width="4.75390625" style="0" bestFit="1" customWidth="1"/>
    <col min="2" max="2" width="21.25390625" style="0" customWidth="1"/>
    <col min="3" max="3" width="15.75390625" style="0" customWidth="1"/>
    <col min="4" max="4" width="12.625" style="0" customWidth="1"/>
    <col min="5" max="5" width="12.125" style="0" customWidth="1"/>
    <col min="6" max="6" width="13.625" style="0" customWidth="1"/>
    <col min="7" max="7" width="15.25390625" style="0" customWidth="1"/>
    <col min="8" max="8" width="10.375" style="0" customWidth="1"/>
    <col min="9" max="9" width="9.25390625" style="0" customWidth="1"/>
    <col min="10" max="10" width="12.375" style="0" customWidth="1"/>
  </cols>
  <sheetData>
    <row r="1" ht="14.25" customHeight="1">
      <c r="C1" s="8" t="s">
        <v>11</v>
      </c>
    </row>
    <row r="2" ht="12.75">
      <c r="B2" t="s">
        <v>290</v>
      </c>
    </row>
    <row r="3" ht="12.75">
      <c r="C3" s="8" t="s">
        <v>12</v>
      </c>
    </row>
    <row r="4" spans="2:10" ht="12.75">
      <c r="B4" t="s">
        <v>289</v>
      </c>
      <c r="G4" t="s">
        <v>291</v>
      </c>
      <c r="J4" s="1"/>
    </row>
    <row r="6" spans="1:10" ht="12.75">
      <c r="A6" s="6" t="s">
        <v>14</v>
      </c>
      <c r="B6" s="23" t="s">
        <v>17</v>
      </c>
      <c r="C6" s="7" t="s">
        <v>264</v>
      </c>
      <c r="D6" s="7" t="s">
        <v>292</v>
      </c>
      <c r="E6" s="7" t="s">
        <v>293</v>
      </c>
      <c r="F6" s="23" t="s">
        <v>295</v>
      </c>
      <c r="G6" s="7" t="s">
        <v>294</v>
      </c>
      <c r="H6" s="23" t="s">
        <v>8</v>
      </c>
      <c r="I6" s="7" t="s">
        <v>2</v>
      </c>
      <c r="J6" s="6" t="s">
        <v>69</v>
      </c>
    </row>
    <row r="7" spans="1:10" ht="12.75">
      <c r="A7" s="6">
        <v>1</v>
      </c>
      <c r="B7" s="34" t="s">
        <v>62</v>
      </c>
      <c r="C7" s="88">
        <v>0.0021527777777777778</v>
      </c>
      <c r="D7" s="88">
        <v>1</v>
      </c>
      <c r="E7" s="88">
        <v>2</v>
      </c>
      <c r="F7" s="88">
        <f aca="true" t="shared" si="0" ref="F7:F26">SUM(D7:E7)</f>
        <v>3</v>
      </c>
      <c r="G7" s="88">
        <v>0</v>
      </c>
      <c r="H7" s="88">
        <f aca="true" t="shared" si="1" ref="H7:H26">SUM(C7+F7+G7)</f>
        <v>3.002152777777778</v>
      </c>
      <c r="I7" s="6">
        <v>1</v>
      </c>
      <c r="J7" s="6"/>
    </row>
    <row r="8" spans="1:10" ht="12.75">
      <c r="A8" s="6">
        <v>2</v>
      </c>
      <c r="B8" s="34" t="s">
        <v>60</v>
      </c>
      <c r="C8" s="88">
        <v>0.0022453703703703702</v>
      </c>
      <c r="D8" s="88">
        <v>1</v>
      </c>
      <c r="E8" s="88">
        <v>2</v>
      </c>
      <c r="F8" s="88">
        <f t="shared" si="0"/>
        <v>3</v>
      </c>
      <c r="G8" s="88">
        <v>0</v>
      </c>
      <c r="H8" s="88">
        <f t="shared" si="1"/>
        <v>3.00224537037037</v>
      </c>
      <c r="I8" s="6">
        <v>2</v>
      </c>
      <c r="J8" s="6"/>
    </row>
    <row r="9" spans="1:10" ht="12.75">
      <c r="A9" s="6">
        <v>3</v>
      </c>
      <c r="B9" s="34" t="s">
        <v>52</v>
      </c>
      <c r="C9" s="88">
        <v>0.0024189814814814816</v>
      </c>
      <c r="D9" s="88">
        <v>1</v>
      </c>
      <c r="E9" s="88">
        <v>2</v>
      </c>
      <c r="F9" s="88">
        <f t="shared" si="0"/>
        <v>3</v>
      </c>
      <c r="G9" s="88">
        <v>0</v>
      </c>
      <c r="H9" s="88">
        <f t="shared" si="1"/>
        <v>3.0024189814814815</v>
      </c>
      <c r="I9" s="6">
        <v>3</v>
      </c>
      <c r="J9" s="6"/>
    </row>
    <row r="10" spans="1:10" ht="12.75">
      <c r="A10" s="6">
        <v>4</v>
      </c>
      <c r="B10" s="34" t="s">
        <v>50</v>
      </c>
      <c r="C10" s="88">
        <v>0.002384259259259259</v>
      </c>
      <c r="D10" s="88">
        <v>1.0000347222222221</v>
      </c>
      <c r="E10" s="88">
        <v>2</v>
      </c>
      <c r="F10" s="88">
        <f t="shared" si="0"/>
        <v>3.000034722222222</v>
      </c>
      <c r="G10" s="88">
        <v>0</v>
      </c>
      <c r="H10" s="88">
        <f t="shared" si="1"/>
        <v>3.002418981481481</v>
      </c>
      <c r="I10" s="6">
        <v>4</v>
      </c>
      <c r="J10" s="6" t="s">
        <v>296</v>
      </c>
    </row>
    <row r="11" spans="1:10" ht="12.75">
      <c r="A11" s="6">
        <v>5</v>
      </c>
      <c r="B11" s="34" t="s">
        <v>49</v>
      </c>
      <c r="C11" s="88">
        <v>0.0023958333333333336</v>
      </c>
      <c r="D11" s="88">
        <v>1.0000347222222221</v>
      </c>
      <c r="E11" s="88">
        <v>2</v>
      </c>
      <c r="F11" s="88">
        <f>SUM(D11:E11)</f>
        <v>3.000034722222222</v>
      </c>
      <c r="G11" s="88">
        <v>5.7870370370370366E-05</v>
      </c>
      <c r="H11" s="88">
        <f>SUM(C11+F11+G11)</f>
        <v>3.0024884259259257</v>
      </c>
      <c r="I11" s="6">
        <v>5</v>
      </c>
      <c r="J11" s="6"/>
    </row>
    <row r="12" spans="1:10" ht="12.75">
      <c r="A12" s="6">
        <v>6</v>
      </c>
      <c r="B12" s="34" t="s">
        <v>63</v>
      </c>
      <c r="C12" s="88">
        <v>0.002199074074074074</v>
      </c>
      <c r="D12" s="88">
        <v>1.0000347222222221</v>
      </c>
      <c r="E12" s="88">
        <v>2.0002893518518516</v>
      </c>
      <c r="F12" s="88">
        <f>SUM(D12:E12)</f>
        <v>3.000324074074074</v>
      </c>
      <c r="G12" s="88">
        <v>0</v>
      </c>
      <c r="H12" s="88">
        <f>SUM(C12+F12+G12)</f>
        <v>3.002523148148148</v>
      </c>
      <c r="I12" s="6">
        <v>6</v>
      </c>
      <c r="J12" s="6"/>
    </row>
    <row r="13" spans="1:10" ht="12.75">
      <c r="A13" s="6">
        <v>7</v>
      </c>
      <c r="B13" s="34" t="s">
        <v>48</v>
      </c>
      <c r="C13" s="88">
        <v>0.002534722222222222</v>
      </c>
      <c r="D13" s="88">
        <v>1</v>
      </c>
      <c r="E13" s="88">
        <v>2</v>
      </c>
      <c r="F13" s="88">
        <f>SUM(D13:E13)</f>
        <v>3</v>
      </c>
      <c r="G13" s="88">
        <v>0</v>
      </c>
      <c r="H13" s="88">
        <f>SUM(C13+F13+G13)</f>
        <v>3.0025347222222223</v>
      </c>
      <c r="I13" s="6">
        <v>7</v>
      </c>
      <c r="J13" s="6"/>
    </row>
    <row r="14" spans="1:10" ht="12.75">
      <c r="A14" s="6">
        <v>8</v>
      </c>
      <c r="B14" s="37" t="s">
        <v>297</v>
      </c>
      <c r="C14" s="88">
        <v>0.002384259259259259</v>
      </c>
      <c r="D14" s="88">
        <v>1.0001041666666666</v>
      </c>
      <c r="E14" s="88">
        <v>2.0000810185185185</v>
      </c>
      <c r="F14" s="88">
        <f t="shared" si="0"/>
        <v>3.000185185185185</v>
      </c>
      <c r="G14" s="88">
        <v>0</v>
      </c>
      <c r="H14" s="88">
        <f t="shared" si="1"/>
        <v>3.002569444444444</v>
      </c>
      <c r="I14" s="6">
        <v>8</v>
      </c>
      <c r="J14" s="6"/>
    </row>
    <row r="15" spans="1:10" ht="12.75">
      <c r="A15" s="6">
        <v>9</v>
      </c>
      <c r="B15" s="34" t="s">
        <v>64</v>
      </c>
      <c r="C15" s="88">
        <v>0.002615740740740741</v>
      </c>
      <c r="D15" s="88">
        <v>1</v>
      </c>
      <c r="E15" s="88">
        <v>2</v>
      </c>
      <c r="F15" s="88">
        <f t="shared" si="0"/>
        <v>3</v>
      </c>
      <c r="G15" s="88">
        <v>0</v>
      </c>
      <c r="H15" s="88">
        <f t="shared" si="1"/>
        <v>3.002615740740741</v>
      </c>
      <c r="I15" s="6">
        <v>9</v>
      </c>
      <c r="J15" s="6"/>
    </row>
    <row r="16" spans="1:10" ht="12.75">
      <c r="A16" s="6">
        <v>10</v>
      </c>
      <c r="B16" s="34" t="s">
        <v>273</v>
      </c>
      <c r="C16" s="88">
        <v>0.002627314814814815</v>
      </c>
      <c r="D16" s="88">
        <v>1</v>
      </c>
      <c r="E16" s="88">
        <v>2</v>
      </c>
      <c r="F16" s="88">
        <f t="shared" si="0"/>
        <v>3</v>
      </c>
      <c r="G16" s="88">
        <v>0</v>
      </c>
      <c r="H16" s="88">
        <f t="shared" si="1"/>
        <v>3.0026273148148146</v>
      </c>
      <c r="I16" s="6">
        <v>10</v>
      </c>
      <c r="J16" s="6"/>
    </row>
    <row r="17" spans="1:10" ht="12.75">
      <c r="A17" s="6">
        <v>11</v>
      </c>
      <c r="B17" s="34" t="s">
        <v>55</v>
      </c>
      <c r="C17" s="88">
        <v>0.002673611111111111</v>
      </c>
      <c r="D17" s="88">
        <v>1</v>
      </c>
      <c r="E17" s="88">
        <v>2</v>
      </c>
      <c r="F17" s="88">
        <f t="shared" si="0"/>
        <v>3</v>
      </c>
      <c r="G17" s="88">
        <v>0</v>
      </c>
      <c r="H17" s="88">
        <f t="shared" si="1"/>
        <v>3.002673611111111</v>
      </c>
      <c r="I17" s="6">
        <v>11</v>
      </c>
      <c r="J17" s="6"/>
    </row>
    <row r="18" spans="1:10" ht="12.75">
      <c r="A18" s="6">
        <v>12</v>
      </c>
      <c r="B18" s="34" t="s">
        <v>61</v>
      </c>
      <c r="C18" s="88">
        <v>0.002824074074074074</v>
      </c>
      <c r="D18" s="88">
        <v>1</v>
      </c>
      <c r="E18" s="88">
        <v>2</v>
      </c>
      <c r="F18" s="88">
        <f t="shared" si="0"/>
        <v>3</v>
      </c>
      <c r="G18" s="88">
        <v>0</v>
      </c>
      <c r="H18" s="88">
        <f t="shared" si="1"/>
        <v>3.002824074074074</v>
      </c>
      <c r="I18" s="6">
        <v>12</v>
      </c>
      <c r="J18" s="6"/>
    </row>
    <row r="19" spans="1:10" ht="12.75">
      <c r="A19" s="6">
        <v>13</v>
      </c>
      <c r="B19" s="34" t="s">
        <v>56</v>
      </c>
      <c r="C19" s="88">
        <v>0.002743055555555556</v>
      </c>
      <c r="D19" s="88">
        <v>1</v>
      </c>
      <c r="E19" s="88">
        <v>2.0002893518518516</v>
      </c>
      <c r="F19" s="88">
        <f t="shared" si="0"/>
        <v>3.0002893518518516</v>
      </c>
      <c r="G19" s="88">
        <v>0</v>
      </c>
      <c r="H19" s="88">
        <f t="shared" si="1"/>
        <v>3.003032407407407</v>
      </c>
      <c r="I19" s="6">
        <v>13</v>
      </c>
      <c r="J19" s="6"/>
    </row>
    <row r="20" spans="1:10" ht="12.75">
      <c r="A20" s="6">
        <v>14</v>
      </c>
      <c r="B20" s="34" t="s">
        <v>57</v>
      </c>
      <c r="C20" s="88">
        <v>0.002905092592592593</v>
      </c>
      <c r="D20" s="88">
        <v>1.0002314814814814</v>
      </c>
      <c r="E20" s="88">
        <v>2.0000578703703704</v>
      </c>
      <c r="F20" s="88">
        <f t="shared" si="0"/>
        <v>3.000289351851852</v>
      </c>
      <c r="G20" s="88">
        <v>0</v>
      </c>
      <c r="H20" s="88">
        <f t="shared" si="1"/>
        <v>3.0031944444444445</v>
      </c>
      <c r="I20" s="6">
        <v>14</v>
      </c>
      <c r="J20" s="6"/>
    </row>
    <row r="21" spans="1:10" ht="12.75">
      <c r="A21" s="6">
        <v>15</v>
      </c>
      <c r="B21" s="34" t="s">
        <v>47</v>
      </c>
      <c r="C21" s="88">
        <v>0.0033333333333333335</v>
      </c>
      <c r="D21" s="88">
        <v>1.0000347222222221</v>
      </c>
      <c r="E21" s="88">
        <v>2.0000578703703704</v>
      </c>
      <c r="F21" s="88">
        <f t="shared" si="0"/>
        <v>3.0000925925925923</v>
      </c>
      <c r="G21" s="88">
        <v>0</v>
      </c>
      <c r="H21" s="88">
        <f t="shared" si="1"/>
        <v>3.0034259259259257</v>
      </c>
      <c r="I21" s="6">
        <v>15</v>
      </c>
      <c r="J21" s="6"/>
    </row>
    <row r="22" spans="1:10" ht="12.75">
      <c r="A22" s="6">
        <v>16</v>
      </c>
      <c r="B22" s="34" t="s">
        <v>298</v>
      </c>
      <c r="C22" s="88">
        <v>0.003356481481481481</v>
      </c>
      <c r="D22" s="88">
        <v>1.0001041666666666</v>
      </c>
      <c r="E22" s="88">
        <v>2</v>
      </c>
      <c r="F22" s="88">
        <f t="shared" si="0"/>
        <v>3.0001041666666666</v>
      </c>
      <c r="G22" s="88">
        <v>0</v>
      </c>
      <c r="H22" s="88">
        <f t="shared" si="1"/>
        <v>3.003460648148148</v>
      </c>
      <c r="I22" s="6">
        <v>16</v>
      </c>
      <c r="J22" s="6"/>
    </row>
    <row r="23" spans="1:10" ht="12.75">
      <c r="A23" s="6">
        <v>17</v>
      </c>
      <c r="B23" s="34" t="s">
        <v>54</v>
      </c>
      <c r="C23" s="88">
        <v>0.002905092592592593</v>
      </c>
      <c r="D23" s="88">
        <v>1.0000347222222221</v>
      </c>
      <c r="E23" s="88">
        <v>2.0005787037037037</v>
      </c>
      <c r="F23" s="88">
        <f t="shared" si="0"/>
        <v>3.000613425925926</v>
      </c>
      <c r="G23" s="88">
        <v>0</v>
      </c>
      <c r="H23" s="88">
        <f t="shared" si="1"/>
        <v>3.0035185185185185</v>
      </c>
      <c r="I23" s="6">
        <v>17</v>
      </c>
      <c r="J23" s="6"/>
    </row>
    <row r="24" spans="1:10" ht="12.75">
      <c r="A24" s="6">
        <v>18</v>
      </c>
      <c r="B24" s="35" t="s">
        <v>59</v>
      </c>
      <c r="C24" s="88">
        <v>0.003298611111111111</v>
      </c>
      <c r="D24" s="88">
        <v>1.0000347222222221</v>
      </c>
      <c r="E24" s="88">
        <v>0.00034722222222222224</v>
      </c>
      <c r="F24" s="88">
        <f t="shared" si="0"/>
        <v>1.0003819444444444</v>
      </c>
      <c r="G24" s="88">
        <v>0</v>
      </c>
      <c r="H24" s="88">
        <f t="shared" si="1"/>
        <v>1.0036805555555555</v>
      </c>
      <c r="I24" s="6">
        <v>18</v>
      </c>
      <c r="J24" s="6"/>
    </row>
    <row r="25" spans="1:10" ht="12.75">
      <c r="A25" s="6">
        <v>19</v>
      </c>
      <c r="B25" s="97" t="s">
        <v>51</v>
      </c>
      <c r="C25" s="88">
        <v>0.0038657407407407408</v>
      </c>
      <c r="D25" s="88">
        <v>1.0000694444444445</v>
      </c>
      <c r="E25" s="88">
        <v>2</v>
      </c>
      <c r="F25" s="88">
        <f t="shared" si="0"/>
        <v>3.0000694444444447</v>
      </c>
      <c r="G25" s="88">
        <v>0</v>
      </c>
      <c r="H25" s="88">
        <f t="shared" si="1"/>
        <v>3.003935185185185</v>
      </c>
      <c r="I25" s="6">
        <v>19</v>
      </c>
      <c r="J25" s="6"/>
    </row>
    <row r="26" spans="1:10" ht="12.75">
      <c r="A26" s="6">
        <v>20</v>
      </c>
      <c r="B26" s="6" t="s">
        <v>53</v>
      </c>
      <c r="C26" s="88">
        <v>0.003356481481481481</v>
      </c>
      <c r="D26" s="88">
        <v>1</v>
      </c>
      <c r="E26" s="88">
        <v>2.0005787037037037</v>
      </c>
      <c r="F26" s="88">
        <f t="shared" si="0"/>
        <v>3.0005787037037037</v>
      </c>
      <c r="G26" s="88">
        <v>0</v>
      </c>
      <c r="H26" s="88">
        <f t="shared" si="1"/>
        <v>3.003935185185185</v>
      </c>
      <c r="I26" s="6">
        <v>20</v>
      </c>
      <c r="J26" s="6" t="s">
        <v>296</v>
      </c>
    </row>
    <row r="27" spans="3:9" s="1" customFormat="1" ht="12.75">
      <c r="C27" s="42"/>
      <c r="D27" s="42"/>
      <c r="E27" s="42"/>
      <c r="F27" s="42"/>
      <c r="G27" s="42"/>
      <c r="H27" s="42"/>
      <c r="I27" s="42"/>
    </row>
    <row r="28" spans="1:9" ht="12.75">
      <c r="A28" s="1"/>
      <c r="B28" s="1"/>
      <c r="C28" s="1"/>
      <c r="D28" s="1"/>
      <c r="E28" s="98"/>
      <c r="F28" s="99"/>
      <c r="G28" s="100"/>
      <c r="H28" s="44"/>
      <c r="I28" s="45"/>
    </row>
    <row r="29" spans="2:9" ht="12.75">
      <c r="B29" t="s">
        <v>267</v>
      </c>
      <c r="H29" s="3"/>
      <c r="I29" s="4"/>
    </row>
    <row r="30" spans="3:9" ht="12.75">
      <c r="C30" s="1"/>
      <c r="D30" s="1"/>
      <c r="H30" s="3"/>
      <c r="I30" s="4"/>
    </row>
    <row r="32" ht="12.75">
      <c r="B32" s="1" t="s">
        <v>268</v>
      </c>
    </row>
  </sheetData>
  <printOptions/>
  <pageMargins left="0.5905511811023623" right="0.1968503937007874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P29"/>
  <sheetViews>
    <sheetView workbookViewId="0" topLeftCell="A1">
      <selection activeCell="N30" sqref="N30"/>
    </sheetView>
  </sheetViews>
  <sheetFormatPr defaultColWidth="9.00390625" defaultRowHeight="12.75"/>
  <cols>
    <col min="1" max="1" width="12.00390625" style="0" customWidth="1"/>
    <col min="2" max="2" width="4.75390625" style="0" bestFit="1" customWidth="1"/>
    <col min="3" max="3" width="23.00390625" style="0" customWidth="1"/>
    <col min="4" max="4" width="4.875" style="0" customWidth="1"/>
    <col min="5" max="11" width="4.75390625" style="0" customWidth="1"/>
    <col min="12" max="12" width="10.875" style="0" customWidth="1"/>
    <col min="13" max="13" width="10.125" style="0" customWidth="1"/>
    <col min="14" max="14" width="6.875" style="0" customWidth="1"/>
    <col min="15" max="15" width="13.875" style="0" customWidth="1"/>
    <col min="16" max="16" width="4.75390625" style="0" customWidth="1"/>
    <col min="17" max="17" width="5.875" style="0" customWidth="1"/>
  </cols>
  <sheetData>
    <row r="1" ht="12.75">
      <c r="D1" s="8" t="s">
        <v>11</v>
      </c>
    </row>
    <row r="2" ht="12.75">
      <c r="C2" t="s">
        <v>33</v>
      </c>
    </row>
    <row r="3" ht="12.75">
      <c r="D3" s="8" t="s">
        <v>12</v>
      </c>
    </row>
    <row r="4" spans="3:14" ht="12.75">
      <c r="C4" t="s">
        <v>85</v>
      </c>
      <c r="N4" t="s">
        <v>86</v>
      </c>
    </row>
    <row r="5" spans="2:15" ht="12.75">
      <c r="B5" s="6"/>
      <c r="C5" s="15"/>
      <c r="D5" s="34"/>
      <c r="E5" s="11"/>
      <c r="F5" s="11"/>
      <c r="G5" s="11" t="s">
        <v>83</v>
      </c>
      <c r="H5" s="11"/>
      <c r="I5" s="11"/>
      <c r="J5" s="11"/>
      <c r="K5" s="12"/>
      <c r="L5" s="13" t="s">
        <v>84</v>
      </c>
      <c r="M5" s="7" t="s">
        <v>8</v>
      </c>
      <c r="N5" s="15"/>
      <c r="O5" s="15"/>
    </row>
    <row r="6" spans="2:15" ht="12.75">
      <c r="B6" s="6" t="s">
        <v>14</v>
      </c>
      <c r="C6" s="14" t="s">
        <v>17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14" t="s">
        <v>282</v>
      </c>
      <c r="M6" s="14" t="s">
        <v>281</v>
      </c>
      <c r="N6" s="16" t="s">
        <v>2</v>
      </c>
      <c r="O6" s="16" t="s">
        <v>69</v>
      </c>
    </row>
    <row r="7" spans="2:16" ht="12.75">
      <c r="B7" s="6">
        <v>1</v>
      </c>
      <c r="C7" s="6" t="s">
        <v>63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19">
        <f aca="true" t="shared" si="0" ref="L7:L26">SUM(D7:K7)</f>
        <v>0</v>
      </c>
      <c r="M7" s="19">
        <v>620</v>
      </c>
      <c r="N7" s="7">
        <v>1</v>
      </c>
      <c r="O7" s="33" t="s">
        <v>288</v>
      </c>
      <c r="P7" s="10"/>
    </row>
    <row r="8" spans="2:16" ht="12.75">
      <c r="B8" s="6">
        <v>2</v>
      </c>
      <c r="C8" s="6" t="s">
        <v>243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19">
        <f t="shared" si="0"/>
        <v>0</v>
      </c>
      <c r="M8" s="19">
        <v>620</v>
      </c>
      <c r="N8" s="7">
        <v>2</v>
      </c>
      <c r="O8" s="33"/>
      <c r="P8" s="10"/>
    </row>
    <row r="9" spans="2:16" ht="12.75">
      <c r="B9" s="6">
        <v>3</v>
      </c>
      <c r="C9" s="6" t="s">
        <v>49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19">
        <f t="shared" si="0"/>
        <v>1</v>
      </c>
      <c r="M9" s="19">
        <v>619</v>
      </c>
      <c r="N9" s="7">
        <v>3</v>
      </c>
      <c r="O9" s="33"/>
      <c r="P9" s="10"/>
    </row>
    <row r="10" spans="2:16" ht="12.75">
      <c r="B10" s="6">
        <v>4</v>
      </c>
      <c r="C10" s="6" t="s">
        <v>61</v>
      </c>
      <c r="D10" s="94">
        <v>1</v>
      </c>
      <c r="E10" s="94">
        <v>0</v>
      </c>
      <c r="F10" s="94">
        <v>0</v>
      </c>
      <c r="G10" s="94">
        <v>3</v>
      </c>
      <c r="H10" s="94">
        <v>0</v>
      </c>
      <c r="I10" s="94">
        <v>0</v>
      </c>
      <c r="J10" s="94">
        <v>12</v>
      </c>
      <c r="K10" s="94">
        <v>0</v>
      </c>
      <c r="L10" s="19">
        <f t="shared" si="0"/>
        <v>16</v>
      </c>
      <c r="M10" s="19">
        <v>604</v>
      </c>
      <c r="N10" s="7">
        <v>4</v>
      </c>
      <c r="O10" s="33"/>
      <c r="P10" s="10"/>
    </row>
    <row r="11" spans="2:16" ht="12.75">
      <c r="B11" s="6">
        <v>5</v>
      </c>
      <c r="C11" s="6" t="s">
        <v>52</v>
      </c>
      <c r="D11" s="94">
        <v>1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19">
        <f t="shared" si="0"/>
        <v>1</v>
      </c>
      <c r="M11" s="19">
        <v>599</v>
      </c>
      <c r="N11" s="7">
        <v>5</v>
      </c>
      <c r="O11" s="33"/>
      <c r="P11" s="10"/>
    </row>
    <row r="12" spans="2:16" ht="12.75">
      <c r="B12" s="6">
        <v>6</v>
      </c>
      <c r="C12" s="6" t="s">
        <v>48</v>
      </c>
      <c r="D12" s="94">
        <v>0</v>
      </c>
      <c r="E12" s="94">
        <v>0</v>
      </c>
      <c r="F12" s="94">
        <v>0</v>
      </c>
      <c r="G12" s="94">
        <v>0</v>
      </c>
      <c r="H12" s="94">
        <v>9</v>
      </c>
      <c r="I12" s="94">
        <v>0</v>
      </c>
      <c r="J12" s="94">
        <v>0</v>
      </c>
      <c r="K12" s="94">
        <v>0</v>
      </c>
      <c r="L12" s="19">
        <f t="shared" si="0"/>
        <v>9</v>
      </c>
      <c r="M12" s="19">
        <v>591</v>
      </c>
      <c r="N12" s="7">
        <v>6</v>
      </c>
      <c r="O12" s="33"/>
      <c r="P12" s="10"/>
    </row>
    <row r="13" spans="2:16" ht="12.75">
      <c r="B13" s="6">
        <v>7</v>
      </c>
      <c r="C13" s="6" t="s">
        <v>273</v>
      </c>
      <c r="D13" s="94">
        <v>0</v>
      </c>
      <c r="E13" s="94">
        <v>0</v>
      </c>
      <c r="F13" s="94">
        <v>0</v>
      </c>
      <c r="G13" s="94">
        <v>0</v>
      </c>
      <c r="H13" s="94">
        <v>3</v>
      </c>
      <c r="I13" s="94">
        <v>0</v>
      </c>
      <c r="J13" s="94">
        <v>9</v>
      </c>
      <c r="K13" s="94">
        <v>0</v>
      </c>
      <c r="L13" s="19">
        <f t="shared" si="0"/>
        <v>12</v>
      </c>
      <c r="M13" s="19">
        <v>588</v>
      </c>
      <c r="N13" s="7">
        <v>7</v>
      </c>
      <c r="O13" s="33" t="s">
        <v>288</v>
      </c>
      <c r="P13" s="9"/>
    </row>
    <row r="14" spans="2:16" ht="12.75">
      <c r="B14" s="6">
        <v>8</v>
      </c>
      <c r="C14" s="6" t="s">
        <v>57</v>
      </c>
      <c r="D14" s="94">
        <v>0</v>
      </c>
      <c r="E14" s="94">
        <v>0</v>
      </c>
      <c r="F14" s="94">
        <v>0</v>
      </c>
      <c r="G14" s="94">
        <v>3</v>
      </c>
      <c r="H14" s="94">
        <v>6</v>
      </c>
      <c r="I14" s="94">
        <v>0</v>
      </c>
      <c r="J14" s="94">
        <v>3</v>
      </c>
      <c r="K14" s="94">
        <v>0</v>
      </c>
      <c r="L14" s="19">
        <f t="shared" si="0"/>
        <v>12</v>
      </c>
      <c r="M14" s="19">
        <v>588</v>
      </c>
      <c r="N14" s="7">
        <v>8</v>
      </c>
      <c r="O14" s="33"/>
      <c r="P14" s="9"/>
    </row>
    <row r="15" spans="2:16" ht="12.75">
      <c r="B15" s="6">
        <v>9</v>
      </c>
      <c r="C15" s="6" t="s">
        <v>56</v>
      </c>
      <c r="D15" s="94">
        <v>0</v>
      </c>
      <c r="E15" s="94">
        <v>0</v>
      </c>
      <c r="F15" s="94">
        <v>0</v>
      </c>
      <c r="G15" s="94">
        <v>4</v>
      </c>
      <c r="H15" s="94">
        <v>19</v>
      </c>
      <c r="I15" s="94">
        <v>0</v>
      </c>
      <c r="J15" s="94">
        <v>3</v>
      </c>
      <c r="K15" s="94">
        <v>0</v>
      </c>
      <c r="L15" s="19">
        <f t="shared" si="0"/>
        <v>26</v>
      </c>
      <c r="M15" s="19">
        <v>574</v>
      </c>
      <c r="N15" s="7">
        <v>9</v>
      </c>
      <c r="O15" s="33"/>
      <c r="P15" s="9"/>
    </row>
    <row r="16" spans="2:16" ht="12.75">
      <c r="B16" s="6">
        <v>10</v>
      </c>
      <c r="C16" s="6" t="s">
        <v>50</v>
      </c>
      <c r="D16" s="94">
        <v>1</v>
      </c>
      <c r="E16" s="94">
        <v>0</v>
      </c>
      <c r="F16" s="94">
        <v>0</v>
      </c>
      <c r="G16" s="94">
        <v>3</v>
      </c>
      <c r="H16" s="94">
        <v>0</v>
      </c>
      <c r="I16" s="94">
        <v>0</v>
      </c>
      <c r="J16" s="94">
        <v>43</v>
      </c>
      <c r="K16" s="94">
        <v>0</v>
      </c>
      <c r="L16" s="19">
        <f t="shared" si="0"/>
        <v>47</v>
      </c>
      <c r="M16" s="19">
        <v>573</v>
      </c>
      <c r="N16" s="7">
        <v>10</v>
      </c>
      <c r="O16" s="33"/>
      <c r="P16" s="9"/>
    </row>
    <row r="17" spans="2:16" ht="12.75">
      <c r="B17" s="6">
        <v>11</v>
      </c>
      <c r="C17" s="6" t="s">
        <v>244</v>
      </c>
      <c r="D17" s="94">
        <v>3</v>
      </c>
      <c r="E17" s="94">
        <v>0</v>
      </c>
      <c r="F17" s="94">
        <v>0</v>
      </c>
      <c r="G17" s="94">
        <v>9</v>
      </c>
      <c r="H17" s="94">
        <v>6</v>
      </c>
      <c r="I17" s="94">
        <v>0</v>
      </c>
      <c r="J17" s="94">
        <v>13</v>
      </c>
      <c r="K17" s="94">
        <v>0</v>
      </c>
      <c r="L17" s="19">
        <f t="shared" si="0"/>
        <v>31</v>
      </c>
      <c r="M17" s="19">
        <v>549</v>
      </c>
      <c r="N17" s="7">
        <v>11</v>
      </c>
      <c r="O17" s="33"/>
      <c r="P17" s="9"/>
    </row>
    <row r="18" spans="2:16" ht="12.75">
      <c r="B18" s="6">
        <v>12</v>
      </c>
      <c r="C18" s="6" t="s">
        <v>53</v>
      </c>
      <c r="D18" s="94">
        <v>1</v>
      </c>
      <c r="E18" s="94">
        <v>0</v>
      </c>
      <c r="F18" s="94">
        <v>0</v>
      </c>
      <c r="G18" s="94">
        <v>0</v>
      </c>
      <c r="H18" s="94">
        <v>18</v>
      </c>
      <c r="I18" s="94">
        <v>0</v>
      </c>
      <c r="J18" s="94">
        <v>9</v>
      </c>
      <c r="K18" s="94">
        <v>1</v>
      </c>
      <c r="L18" s="19">
        <f t="shared" si="0"/>
        <v>29</v>
      </c>
      <c r="M18" s="19">
        <v>521</v>
      </c>
      <c r="N18" s="7">
        <v>12</v>
      </c>
      <c r="O18" s="33"/>
      <c r="P18" s="9"/>
    </row>
    <row r="19" spans="2:16" ht="12.75">
      <c r="B19" s="6">
        <v>13</v>
      </c>
      <c r="C19" s="6" t="s">
        <v>47</v>
      </c>
      <c r="D19" s="94">
        <v>4</v>
      </c>
      <c r="E19" s="94">
        <v>0</v>
      </c>
      <c r="F19" s="94">
        <v>0</v>
      </c>
      <c r="G19" s="94">
        <v>0</v>
      </c>
      <c r="H19" s="94">
        <v>15</v>
      </c>
      <c r="I19" s="94">
        <v>0</v>
      </c>
      <c r="J19" s="94">
        <v>21</v>
      </c>
      <c r="K19" s="94">
        <v>0</v>
      </c>
      <c r="L19" s="19">
        <f t="shared" si="0"/>
        <v>40</v>
      </c>
      <c r="M19" s="19">
        <v>510</v>
      </c>
      <c r="N19" s="7">
        <v>13</v>
      </c>
      <c r="O19" s="33"/>
      <c r="P19" s="9"/>
    </row>
    <row r="20" spans="2:16" ht="12.75">
      <c r="B20" s="6">
        <v>14</v>
      </c>
      <c r="C20" s="6" t="s">
        <v>51</v>
      </c>
      <c r="D20" s="94">
        <v>2</v>
      </c>
      <c r="E20" s="94">
        <v>0</v>
      </c>
      <c r="F20" s="94">
        <v>0</v>
      </c>
      <c r="G20" s="94">
        <v>4</v>
      </c>
      <c r="H20" s="94">
        <v>44</v>
      </c>
      <c r="I20" s="94">
        <v>0</v>
      </c>
      <c r="J20" s="94">
        <v>73</v>
      </c>
      <c r="K20" s="94">
        <v>0</v>
      </c>
      <c r="L20" s="19">
        <f t="shared" si="0"/>
        <v>123</v>
      </c>
      <c r="M20" s="19">
        <v>497</v>
      </c>
      <c r="N20" s="7">
        <v>14</v>
      </c>
      <c r="O20" s="33"/>
      <c r="P20" s="9"/>
    </row>
    <row r="21" spans="2:16" ht="12.75">
      <c r="B21" s="6">
        <v>15</v>
      </c>
      <c r="C21" s="6" t="s">
        <v>54</v>
      </c>
      <c r="D21" s="94">
        <v>6</v>
      </c>
      <c r="E21" s="94">
        <v>0</v>
      </c>
      <c r="F21" s="94">
        <v>0</v>
      </c>
      <c r="G21" s="94">
        <v>11</v>
      </c>
      <c r="H21" s="94">
        <v>18</v>
      </c>
      <c r="I21" s="94">
        <v>46</v>
      </c>
      <c r="J21" s="94">
        <v>26</v>
      </c>
      <c r="K21" s="94">
        <v>1</v>
      </c>
      <c r="L21" s="19">
        <f t="shared" si="0"/>
        <v>108</v>
      </c>
      <c r="M21" s="19">
        <v>472</v>
      </c>
      <c r="N21" s="7">
        <v>15</v>
      </c>
      <c r="O21" s="33"/>
      <c r="P21" s="9"/>
    </row>
    <row r="22" spans="2:16" ht="12.75">
      <c r="B22" s="6">
        <v>16</v>
      </c>
      <c r="C22" s="6" t="s">
        <v>59</v>
      </c>
      <c r="D22" s="94">
        <v>1</v>
      </c>
      <c r="E22" s="94">
        <v>0</v>
      </c>
      <c r="F22" s="94">
        <v>0</v>
      </c>
      <c r="G22" s="94">
        <v>0</v>
      </c>
      <c r="H22" s="94">
        <v>0</v>
      </c>
      <c r="I22" s="94">
        <v>1</v>
      </c>
      <c r="J22" s="94">
        <v>0</v>
      </c>
      <c r="K22" s="94">
        <v>0</v>
      </c>
      <c r="L22" s="19">
        <f t="shared" si="0"/>
        <v>2</v>
      </c>
      <c r="M22" s="19">
        <v>448</v>
      </c>
      <c r="N22" s="7">
        <v>16</v>
      </c>
      <c r="O22" s="33"/>
      <c r="P22" s="4"/>
    </row>
    <row r="23" spans="2:16" ht="12.75">
      <c r="B23" s="6">
        <v>17</v>
      </c>
      <c r="C23" s="6" t="s">
        <v>55</v>
      </c>
      <c r="D23" s="94">
        <v>0</v>
      </c>
      <c r="E23" s="94">
        <v>0</v>
      </c>
      <c r="F23" s="94">
        <v>0</v>
      </c>
      <c r="G23" s="94">
        <v>0</v>
      </c>
      <c r="H23" s="94">
        <v>4</v>
      </c>
      <c r="I23" s="94">
        <v>1</v>
      </c>
      <c r="J23" s="94">
        <v>0</v>
      </c>
      <c r="K23" s="94">
        <v>0</v>
      </c>
      <c r="L23" s="19">
        <f t="shared" si="0"/>
        <v>5</v>
      </c>
      <c r="M23" s="19">
        <v>439</v>
      </c>
      <c r="N23" s="7">
        <v>17</v>
      </c>
      <c r="O23" s="33"/>
      <c r="P23" s="4"/>
    </row>
    <row r="24" spans="2:16" ht="12.75">
      <c r="B24" s="6">
        <v>18</v>
      </c>
      <c r="C24" s="6" t="s">
        <v>64</v>
      </c>
      <c r="D24" s="94">
        <v>4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6</v>
      </c>
      <c r="K24" s="94">
        <v>0</v>
      </c>
      <c r="L24" s="19">
        <f t="shared" si="0"/>
        <v>10</v>
      </c>
      <c r="M24" s="19">
        <v>394</v>
      </c>
      <c r="N24" s="7">
        <v>18</v>
      </c>
      <c r="O24" s="33"/>
      <c r="P24" s="4"/>
    </row>
    <row r="25" spans="2:16" ht="12.75">
      <c r="B25" s="6">
        <v>19</v>
      </c>
      <c r="C25" s="6" t="s">
        <v>62</v>
      </c>
      <c r="D25" s="94">
        <v>4</v>
      </c>
      <c r="E25" s="94">
        <v>0</v>
      </c>
      <c r="F25" s="94">
        <v>0</v>
      </c>
      <c r="G25" s="94">
        <v>0</v>
      </c>
      <c r="H25" s="94">
        <v>0</v>
      </c>
      <c r="I25" s="94">
        <v>80</v>
      </c>
      <c r="J25" s="94">
        <v>4</v>
      </c>
      <c r="K25" s="94">
        <v>0</v>
      </c>
      <c r="L25" s="19">
        <f t="shared" si="0"/>
        <v>88</v>
      </c>
      <c r="M25" s="19">
        <v>376</v>
      </c>
      <c r="N25" s="7">
        <v>19</v>
      </c>
      <c r="O25" s="33"/>
      <c r="P25" s="4"/>
    </row>
    <row r="26" spans="2:16" ht="12.75">
      <c r="B26" s="6">
        <v>20</v>
      </c>
      <c r="C26" s="6" t="s">
        <v>60</v>
      </c>
      <c r="D26" s="94">
        <v>2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19">
        <f t="shared" si="0"/>
        <v>2</v>
      </c>
      <c r="M26" s="19">
        <v>210</v>
      </c>
      <c r="N26" s="7">
        <v>20</v>
      </c>
      <c r="O26" s="33"/>
      <c r="P26" s="4"/>
    </row>
    <row r="29" ht="12.75">
      <c r="C29" s="1" t="s">
        <v>287</v>
      </c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workbookViewId="0" topLeftCell="A1">
      <selection activeCell="C7" sqref="C7"/>
    </sheetView>
  </sheetViews>
  <sheetFormatPr defaultColWidth="9.00390625" defaultRowHeight="12.75"/>
  <cols>
    <col min="1" max="1" width="4.75390625" style="0" bestFit="1" customWidth="1"/>
    <col min="2" max="2" width="38.25390625" style="0" customWidth="1"/>
    <col min="3" max="3" width="15.75390625" style="0" customWidth="1"/>
    <col min="4" max="4" width="9.25390625" style="0" customWidth="1"/>
  </cols>
  <sheetData>
    <row r="1" ht="14.25" customHeight="1">
      <c r="C1" s="8" t="s">
        <v>11</v>
      </c>
    </row>
    <row r="2" ht="12.75">
      <c r="C2" s="8" t="s">
        <v>315</v>
      </c>
    </row>
    <row r="3" spans="3:4" ht="12.75">
      <c r="C3" s="8" t="s">
        <v>12</v>
      </c>
      <c r="D3" s="8"/>
    </row>
    <row r="4" ht="12.75">
      <c r="B4" t="s">
        <v>263</v>
      </c>
    </row>
    <row r="6" spans="3:4" ht="12.75">
      <c r="C6" s="23"/>
      <c r="D6" s="13"/>
    </row>
    <row r="7" spans="1:4" ht="12.75">
      <c r="A7" s="6" t="s">
        <v>14</v>
      </c>
      <c r="B7" s="23" t="s">
        <v>17</v>
      </c>
      <c r="C7" s="7" t="s">
        <v>34</v>
      </c>
      <c r="D7" s="14" t="s">
        <v>2</v>
      </c>
    </row>
    <row r="8" spans="1:4" ht="12.75">
      <c r="A8" s="6">
        <v>1</v>
      </c>
      <c r="B8" s="6" t="s">
        <v>47</v>
      </c>
      <c r="C8" s="19">
        <v>29</v>
      </c>
      <c r="D8" s="19" t="s">
        <v>133</v>
      </c>
    </row>
    <row r="9" spans="1:4" ht="12.75">
      <c r="A9" s="6">
        <v>2</v>
      </c>
      <c r="B9" s="6" t="s">
        <v>60</v>
      </c>
      <c r="C9" s="19">
        <v>29</v>
      </c>
      <c r="D9" s="26" t="s">
        <v>133</v>
      </c>
    </row>
    <row r="10" spans="1:4" ht="12.75">
      <c r="A10" s="6">
        <v>3</v>
      </c>
      <c r="B10" s="6" t="s">
        <v>48</v>
      </c>
      <c r="C10" s="19">
        <v>24</v>
      </c>
      <c r="D10" s="19" t="s">
        <v>107</v>
      </c>
    </row>
    <row r="11" spans="1:4" ht="12.75">
      <c r="A11" s="6">
        <v>4</v>
      </c>
      <c r="B11" s="6" t="s">
        <v>62</v>
      </c>
      <c r="C11" s="19">
        <v>24</v>
      </c>
      <c r="D11" s="19" t="s">
        <v>107</v>
      </c>
    </row>
    <row r="12" spans="1:4" ht="12.75">
      <c r="A12" s="6">
        <v>5</v>
      </c>
      <c r="B12" s="6" t="s">
        <v>49</v>
      </c>
      <c r="C12" s="19">
        <v>21</v>
      </c>
      <c r="D12" s="26" t="s">
        <v>126</v>
      </c>
    </row>
    <row r="13" spans="1:4" ht="12.75">
      <c r="A13" s="6">
        <v>6</v>
      </c>
      <c r="B13" s="6" t="s">
        <v>54</v>
      </c>
      <c r="C13" s="19">
        <v>20.5</v>
      </c>
      <c r="D13" s="19" t="s">
        <v>126</v>
      </c>
    </row>
    <row r="14" spans="1:4" ht="12.75">
      <c r="A14" s="6">
        <v>7</v>
      </c>
      <c r="B14" s="6" t="s">
        <v>61</v>
      </c>
      <c r="C14" s="19">
        <v>20.5</v>
      </c>
      <c r="D14" s="19" t="s">
        <v>126</v>
      </c>
    </row>
    <row r="15" spans="1:4" ht="12.75">
      <c r="A15" s="6">
        <v>8</v>
      </c>
      <c r="B15" s="6" t="s">
        <v>52</v>
      </c>
      <c r="C15" s="19">
        <v>20</v>
      </c>
      <c r="D15" s="26">
        <v>4</v>
      </c>
    </row>
    <row r="16" spans="1:4" ht="12.75">
      <c r="A16" s="6">
        <v>9</v>
      </c>
      <c r="B16" s="6" t="s">
        <v>273</v>
      </c>
      <c r="C16" s="19">
        <v>20</v>
      </c>
      <c r="D16" s="19">
        <v>4</v>
      </c>
    </row>
    <row r="17" spans="1:4" ht="12.75">
      <c r="A17" s="6">
        <v>10</v>
      </c>
      <c r="B17" s="6" t="s">
        <v>55</v>
      </c>
      <c r="C17" s="19">
        <v>18.5</v>
      </c>
      <c r="D17" s="19">
        <v>5</v>
      </c>
    </row>
    <row r="18" spans="1:4" ht="12.75">
      <c r="A18" s="6">
        <v>11</v>
      </c>
      <c r="B18" s="6" t="s">
        <v>59</v>
      </c>
      <c r="C18" s="19">
        <v>19</v>
      </c>
      <c r="D18" s="26">
        <v>5</v>
      </c>
    </row>
    <row r="19" spans="1:4" ht="12.75">
      <c r="A19" s="6">
        <v>12</v>
      </c>
      <c r="B19" s="6" t="s">
        <v>50</v>
      </c>
      <c r="C19" s="19">
        <v>18</v>
      </c>
      <c r="D19" s="19">
        <v>6</v>
      </c>
    </row>
    <row r="20" spans="1:4" ht="12.75">
      <c r="A20" s="6">
        <v>13</v>
      </c>
      <c r="B20" s="6" t="s">
        <v>63</v>
      </c>
      <c r="C20" s="19">
        <v>18</v>
      </c>
      <c r="D20" s="19">
        <v>6</v>
      </c>
    </row>
    <row r="21" spans="1:4" ht="12.75">
      <c r="A21" s="6">
        <v>14</v>
      </c>
      <c r="B21" s="6" t="s">
        <v>56</v>
      </c>
      <c r="C21" s="19">
        <v>17</v>
      </c>
      <c r="D21" s="26">
        <v>7</v>
      </c>
    </row>
    <row r="22" spans="1:4" ht="12.75">
      <c r="A22" s="6">
        <v>15</v>
      </c>
      <c r="B22" s="6" t="s">
        <v>57</v>
      </c>
      <c r="C22" s="19">
        <v>16.5</v>
      </c>
      <c r="D22" s="19">
        <v>7</v>
      </c>
    </row>
    <row r="23" spans="1:4" ht="12.75">
      <c r="A23" s="6">
        <v>16</v>
      </c>
      <c r="B23" s="6" t="s">
        <v>51</v>
      </c>
      <c r="C23" s="19">
        <v>13.5</v>
      </c>
      <c r="D23" s="19">
        <v>8</v>
      </c>
    </row>
    <row r="24" spans="1:4" ht="12.75">
      <c r="A24" s="6">
        <v>17</v>
      </c>
      <c r="B24" s="6" t="s">
        <v>53</v>
      </c>
      <c r="C24" s="19">
        <v>14</v>
      </c>
      <c r="D24" s="26">
        <v>8</v>
      </c>
    </row>
    <row r="25" spans="1:4" ht="12.75">
      <c r="A25" s="6">
        <v>18</v>
      </c>
      <c r="B25" s="6" t="s">
        <v>64</v>
      </c>
      <c r="C25" s="19">
        <v>14</v>
      </c>
      <c r="D25" s="19">
        <v>8</v>
      </c>
    </row>
    <row r="26" spans="1:4" ht="12.75">
      <c r="A26" s="6">
        <v>19</v>
      </c>
      <c r="B26" s="30" t="s">
        <v>297</v>
      </c>
      <c r="C26" s="19"/>
      <c r="D26" s="26"/>
    </row>
    <row r="27" spans="1:4" ht="12.75">
      <c r="A27" s="6">
        <v>20</v>
      </c>
      <c r="B27" s="6" t="s">
        <v>244</v>
      </c>
      <c r="C27" s="19"/>
      <c r="D27" s="19"/>
    </row>
    <row r="28" spans="1:4" ht="12.75">
      <c r="A28" s="1"/>
      <c r="B28" s="1"/>
      <c r="C28" s="95"/>
      <c r="D28" s="42"/>
    </row>
    <row r="29" spans="1:4" ht="12.75">
      <c r="A29" s="1"/>
      <c r="B29" s="1"/>
      <c r="C29" s="95"/>
      <c r="D29" s="42"/>
    </row>
    <row r="30" spans="3:4" s="1" customFormat="1" ht="12.75">
      <c r="C30" s="42"/>
      <c r="D30" s="42"/>
    </row>
    <row r="31" spans="3:4" s="1" customFormat="1" ht="12.75">
      <c r="C31" s="42"/>
      <c r="D31" s="42"/>
    </row>
    <row r="32" spans="3:4" s="1" customFormat="1" ht="12.75">
      <c r="C32" s="42"/>
      <c r="D32" s="42"/>
    </row>
    <row r="33" spans="3:4" s="1" customFormat="1" ht="12.75">
      <c r="C33" s="42"/>
      <c r="D33" s="42"/>
    </row>
    <row r="34" spans="3:4" s="1" customFormat="1" ht="12.75">
      <c r="C34" s="42"/>
      <c r="D34" s="42"/>
    </row>
    <row r="35" spans="3:4" s="1" customFormat="1" ht="12.75">
      <c r="C35" s="42"/>
      <c r="D35" s="42"/>
    </row>
    <row r="36" s="1" customFormat="1" ht="12.75">
      <c r="D36" s="45"/>
    </row>
    <row r="37" spans="2:4" ht="12.75">
      <c r="B37" t="s">
        <v>269</v>
      </c>
      <c r="D37" s="4"/>
    </row>
    <row r="38" spans="3:4" ht="12.75">
      <c r="C38" s="1"/>
      <c r="D38" s="4"/>
    </row>
    <row r="40" ht="12.75">
      <c r="B40" s="1" t="s">
        <v>268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L30"/>
  <sheetViews>
    <sheetView workbookViewId="0" topLeftCell="A1">
      <selection activeCell="C28" sqref="C28"/>
    </sheetView>
  </sheetViews>
  <sheetFormatPr defaultColWidth="9.00390625" defaultRowHeight="12.75"/>
  <cols>
    <col min="1" max="1" width="12.625" style="0" customWidth="1"/>
    <col min="2" max="2" width="4.75390625" style="0" bestFit="1" customWidth="1"/>
    <col min="3" max="3" width="21.625" style="0" customWidth="1"/>
    <col min="4" max="4" width="15.125" style="0" customWidth="1"/>
    <col min="5" max="5" width="11.75390625" style="0" customWidth="1"/>
    <col min="6" max="6" width="9.75390625" style="0" customWidth="1"/>
    <col min="7" max="7" width="9.25390625" style="0" customWidth="1"/>
    <col min="8" max="8" width="11.125" style="0" customWidth="1"/>
    <col min="10" max="10" width="20.375" style="0" customWidth="1"/>
    <col min="11" max="11" width="8.625" style="0" customWidth="1"/>
  </cols>
  <sheetData>
    <row r="1" spans="4:5" ht="12.75">
      <c r="D1" s="8" t="s">
        <v>11</v>
      </c>
      <c r="E1" s="8"/>
    </row>
    <row r="2" spans="4:5" ht="12.75">
      <c r="D2" s="8" t="s">
        <v>75</v>
      </c>
      <c r="E2" s="8"/>
    </row>
    <row r="3" spans="4:5" ht="12.75">
      <c r="D3" s="8" t="s">
        <v>12</v>
      </c>
      <c r="E3" s="8"/>
    </row>
    <row r="4" ht="12.75">
      <c r="C4" t="s">
        <v>19</v>
      </c>
    </row>
    <row r="5" spans="10:12" ht="12.75">
      <c r="J5" s="1"/>
      <c r="K5" s="1"/>
      <c r="L5" s="1"/>
    </row>
    <row r="6" spans="4:12" ht="12.75">
      <c r="D6" s="23"/>
      <c r="E6" s="29"/>
      <c r="F6" s="29" t="s">
        <v>74</v>
      </c>
      <c r="G6" s="29"/>
      <c r="H6" s="22"/>
      <c r="J6" s="1"/>
      <c r="K6" s="1"/>
      <c r="L6" s="1"/>
    </row>
    <row r="7" spans="2:12" ht="12.75">
      <c r="B7" s="6" t="s">
        <v>14</v>
      </c>
      <c r="C7" s="23" t="s">
        <v>17</v>
      </c>
      <c r="D7" s="6" t="s">
        <v>21</v>
      </c>
      <c r="E7" s="7" t="s">
        <v>76</v>
      </c>
      <c r="F7" s="7" t="s">
        <v>23</v>
      </c>
      <c r="G7" s="7" t="s">
        <v>24</v>
      </c>
      <c r="H7" s="7" t="s">
        <v>25</v>
      </c>
      <c r="J7" s="43"/>
      <c r="K7" s="43"/>
      <c r="L7" s="1"/>
    </row>
    <row r="8" spans="2:12" ht="12.75">
      <c r="B8" s="6">
        <v>1</v>
      </c>
      <c r="C8" s="6" t="s">
        <v>218</v>
      </c>
      <c r="D8" s="7">
        <v>11</v>
      </c>
      <c r="E8" s="7">
        <v>2</v>
      </c>
      <c r="F8" s="7">
        <v>1</v>
      </c>
      <c r="G8" s="7">
        <v>18</v>
      </c>
      <c r="H8" s="7">
        <v>2</v>
      </c>
      <c r="J8" s="1"/>
      <c r="K8" s="1"/>
      <c r="L8" s="1"/>
    </row>
    <row r="9" spans="2:12" ht="12.75">
      <c r="B9" s="6">
        <v>2</v>
      </c>
      <c r="C9" s="6" t="s">
        <v>59</v>
      </c>
      <c r="D9" s="7">
        <v>12</v>
      </c>
      <c r="E9" s="7">
        <v>3</v>
      </c>
      <c r="F9" s="7">
        <v>11</v>
      </c>
      <c r="G9" s="7">
        <v>9</v>
      </c>
      <c r="H9" s="7">
        <v>3</v>
      </c>
      <c r="J9" s="1"/>
      <c r="K9" s="1"/>
      <c r="L9" s="1"/>
    </row>
    <row r="10" spans="2:12" ht="12.75">
      <c r="B10" s="6">
        <v>3</v>
      </c>
      <c r="C10" s="6" t="s">
        <v>53</v>
      </c>
      <c r="D10" s="14">
        <v>13</v>
      </c>
      <c r="E10" s="7">
        <v>4</v>
      </c>
      <c r="F10" s="7">
        <v>2</v>
      </c>
      <c r="G10" s="7">
        <v>17</v>
      </c>
      <c r="H10" s="7">
        <v>4</v>
      </c>
      <c r="J10" s="1"/>
      <c r="K10" s="1"/>
      <c r="L10" s="1"/>
    </row>
    <row r="11" spans="2:12" ht="12.75">
      <c r="B11" s="6">
        <v>4</v>
      </c>
      <c r="C11" s="6" t="s">
        <v>62</v>
      </c>
      <c r="D11" s="7">
        <v>14</v>
      </c>
      <c r="E11" s="7">
        <v>5</v>
      </c>
      <c r="F11" s="7">
        <v>12</v>
      </c>
      <c r="G11" s="7">
        <v>8</v>
      </c>
      <c r="H11" s="7">
        <v>5</v>
      </c>
      <c r="J11" s="1"/>
      <c r="K11" s="1"/>
      <c r="L11" s="1"/>
    </row>
    <row r="12" spans="2:12" ht="12.75">
      <c r="B12" s="6">
        <v>5</v>
      </c>
      <c r="C12" s="6" t="s">
        <v>64</v>
      </c>
      <c r="D12" s="7">
        <v>15</v>
      </c>
      <c r="E12" s="7">
        <v>6</v>
      </c>
      <c r="F12" s="7">
        <v>3</v>
      </c>
      <c r="G12" s="7">
        <v>16</v>
      </c>
      <c r="H12" s="7">
        <v>6</v>
      </c>
      <c r="J12" s="1"/>
      <c r="K12" s="1"/>
      <c r="L12" s="1"/>
    </row>
    <row r="13" spans="2:12" ht="12.75">
      <c r="B13" s="6">
        <v>6</v>
      </c>
      <c r="C13" s="6" t="s">
        <v>50</v>
      </c>
      <c r="D13" s="14">
        <v>16</v>
      </c>
      <c r="E13" s="7">
        <v>7</v>
      </c>
      <c r="F13" s="7">
        <v>13</v>
      </c>
      <c r="G13" s="7">
        <v>7</v>
      </c>
      <c r="H13" s="7">
        <v>7</v>
      </c>
      <c r="J13" s="1"/>
      <c r="K13" s="1"/>
      <c r="L13" s="1"/>
    </row>
    <row r="14" spans="2:12" ht="12.75">
      <c r="B14" s="6">
        <v>7</v>
      </c>
      <c r="C14" s="6" t="s">
        <v>61</v>
      </c>
      <c r="D14" s="7">
        <v>17</v>
      </c>
      <c r="E14" s="7">
        <v>8</v>
      </c>
      <c r="F14" s="7">
        <v>4</v>
      </c>
      <c r="G14" s="7">
        <v>15</v>
      </c>
      <c r="H14" s="7">
        <v>8</v>
      </c>
      <c r="J14" s="1"/>
      <c r="K14" s="1"/>
      <c r="L14" s="1"/>
    </row>
    <row r="15" spans="2:12" ht="12.75">
      <c r="B15" s="6">
        <v>8</v>
      </c>
      <c r="C15" s="6" t="s">
        <v>273</v>
      </c>
      <c r="D15" s="7">
        <v>18</v>
      </c>
      <c r="E15" s="7">
        <v>9</v>
      </c>
      <c r="F15" s="7">
        <v>14</v>
      </c>
      <c r="G15" s="7">
        <v>6</v>
      </c>
      <c r="H15" s="7">
        <v>9</v>
      </c>
      <c r="J15" s="1"/>
      <c r="K15" s="1"/>
      <c r="L15" s="1"/>
    </row>
    <row r="16" spans="2:12" ht="12.75">
      <c r="B16" s="6">
        <v>9</v>
      </c>
      <c r="C16" s="6" t="s">
        <v>63</v>
      </c>
      <c r="D16" s="7">
        <v>1</v>
      </c>
      <c r="E16" s="7">
        <v>10</v>
      </c>
      <c r="F16" s="7">
        <v>5</v>
      </c>
      <c r="G16" s="7">
        <v>14</v>
      </c>
      <c r="H16" s="7">
        <v>10</v>
      </c>
      <c r="J16" s="1"/>
      <c r="K16" s="1"/>
      <c r="L16" s="1"/>
    </row>
    <row r="17" spans="2:12" ht="12.75">
      <c r="B17" s="6">
        <v>10</v>
      </c>
      <c r="C17" s="6" t="s">
        <v>57</v>
      </c>
      <c r="D17" s="7">
        <v>2</v>
      </c>
      <c r="E17" s="7">
        <v>11</v>
      </c>
      <c r="F17" s="7">
        <v>15</v>
      </c>
      <c r="G17" s="7">
        <v>5</v>
      </c>
      <c r="H17" s="7">
        <v>11</v>
      </c>
      <c r="J17" s="1"/>
      <c r="K17" s="1"/>
      <c r="L17" s="1"/>
    </row>
    <row r="18" spans="2:12" ht="12.75">
      <c r="B18" s="6">
        <v>11</v>
      </c>
      <c r="C18" s="6" t="s">
        <v>55</v>
      </c>
      <c r="D18" s="7">
        <v>3</v>
      </c>
      <c r="E18" s="7">
        <v>20</v>
      </c>
      <c r="F18" s="7">
        <v>7</v>
      </c>
      <c r="G18" s="7">
        <v>13</v>
      </c>
      <c r="H18" s="7">
        <v>20</v>
      </c>
      <c r="J18" s="1"/>
      <c r="K18" s="1"/>
      <c r="L18" s="1"/>
    </row>
    <row r="19" spans="2:12" ht="12.75">
      <c r="B19" s="6">
        <v>12</v>
      </c>
      <c r="C19" s="6" t="s">
        <v>52</v>
      </c>
      <c r="D19" s="7">
        <v>4</v>
      </c>
      <c r="E19" s="7">
        <v>19</v>
      </c>
      <c r="F19" s="7">
        <v>16</v>
      </c>
      <c r="G19" s="7">
        <v>4</v>
      </c>
      <c r="H19" s="7">
        <v>19</v>
      </c>
      <c r="J19" s="1"/>
      <c r="K19" s="1"/>
      <c r="L19" s="1"/>
    </row>
    <row r="20" spans="2:12" ht="12.75">
      <c r="B20" s="6">
        <v>13</v>
      </c>
      <c r="C20" s="6" t="s">
        <v>56</v>
      </c>
      <c r="D20" s="7">
        <v>5</v>
      </c>
      <c r="E20" s="7">
        <v>18</v>
      </c>
      <c r="F20" s="14">
        <v>8</v>
      </c>
      <c r="G20" s="14">
        <v>12</v>
      </c>
      <c r="H20" s="7">
        <v>18</v>
      </c>
      <c r="J20" s="1"/>
      <c r="K20" s="1"/>
      <c r="L20" s="1"/>
    </row>
    <row r="21" spans="2:12" ht="12.75">
      <c r="B21" s="6">
        <v>14</v>
      </c>
      <c r="C21" s="16" t="s">
        <v>47</v>
      </c>
      <c r="D21" s="7">
        <v>6</v>
      </c>
      <c r="E21" s="7">
        <v>17</v>
      </c>
      <c r="F21" s="7">
        <v>17</v>
      </c>
      <c r="G21" s="7">
        <v>3</v>
      </c>
      <c r="H21" s="7">
        <v>17</v>
      </c>
      <c r="J21" s="1"/>
      <c r="K21" s="1"/>
      <c r="L21" s="1"/>
    </row>
    <row r="22" spans="2:12" ht="12.75">
      <c r="B22" s="6">
        <v>15</v>
      </c>
      <c r="C22" s="6" t="s">
        <v>243</v>
      </c>
      <c r="D22" s="7">
        <v>7</v>
      </c>
      <c r="E22" s="7">
        <v>16</v>
      </c>
      <c r="F22" s="7">
        <v>9</v>
      </c>
      <c r="G22" s="7">
        <v>11</v>
      </c>
      <c r="H22" s="7">
        <v>16</v>
      </c>
      <c r="J22" s="1"/>
      <c r="K22" s="1"/>
      <c r="L22" s="1"/>
    </row>
    <row r="23" spans="2:12" ht="12.75">
      <c r="B23" s="6">
        <v>16</v>
      </c>
      <c r="C23" s="6" t="s">
        <v>51</v>
      </c>
      <c r="D23" s="7">
        <v>8</v>
      </c>
      <c r="E23" s="7">
        <v>15</v>
      </c>
      <c r="F23" s="14">
        <v>18</v>
      </c>
      <c r="G23" s="14">
        <v>2</v>
      </c>
      <c r="H23" s="7">
        <v>15</v>
      </c>
      <c r="J23" s="1"/>
      <c r="K23" s="1"/>
      <c r="L23" s="1"/>
    </row>
    <row r="24" spans="2:12" ht="12.75">
      <c r="B24" s="6">
        <v>17</v>
      </c>
      <c r="C24" s="6" t="s">
        <v>49</v>
      </c>
      <c r="D24" s="7">
        <v>9</v>
      </c>
      <c r="E24" s="7">
        <v>14</v>
      </c>
      <c r="F24" s="7">
        <v>10</v>
      </c>
      <c r="G24" s="7">
        <v>10</v>
      </c>
      <c r="H24" s="7">
        <v>14</v>
      </c>
      <c r="J24" s="1"/>
      <c r="K24" s="1"/>
      <c r="L24" s="1"/>
    </row>
    <row r="25" spans="2:12" ht="12.75">
      <c r="B25" s="6">
        <v>18</v>
      </c>
      <c r="C25" s="6" t="s">
        <v>60</v>
      </c>
      <c r="D25" s="7">
        <v>10</v>
      </c>
      <c r="E25" s="7">
        <v>13</v>
      </c>
      <c r="F25" s="7">
        <v>19</v>
      </c>
      <c r="G25" s="7">
        <v>20</v>
      </c>
      <c r="H25" s="7">
        <v>13</v>
      </c>
      <c r="J25" s="1"/>
      <c r="K25" s="1"/>
      <c r="L25" s="1"/>
    </row>
    <row r="26" spans="2:12" ht="12.75">
      <c r="B26" s="6">
        <v>19</v>
      </c>
      <c r="C26" s="6" t="s">
        <v>54</v>
      </c>
      <c r="D26" s="7">
        <v>19</v>
      </c>
      <c r="E26" s="7">
        <v>12</v>
      </c>
      <c r="F26" s="7">
        <v>6</v>
      </c>
      <c r="G26" s="19">
        <v>1</v>
      </c>
      <c r="H26" s="7">
        <v>12</v>
      </c>
      <c r="J26" s="1"/>
      <c r="K26" s="1"/>
      <c r="L26" s="1"/>
    </row>
    <row r="27" spans="2:12" ht="12.75">
      <c r="B27" s="31">
        <v>20</v>
      </c>
      <c r="C27" s="31" t="s">
        <v>244</v>
      </c>
      <c r="D27" s="40">
        <v>20</v>
      </c>
      <c r="E27" s="40">
        <v>1</v>
      </c>
      <c r="F27" s="7">
        <v>20</v>
      </c>
      <c r="G27" s="19">
        <v>19</v>
      </c>
      <c r="H27" s="40">
        <v>1</v>
      </c>
      <c r="J27" s="1"/>
      <c r="K27" s="1"/>
      <c r="L27" s="1"/>
    </row>
    <row r="28" spans="4:6" ht="12.75">
      <c r="D28" s="1"/>
      <c r="F28" s="3"/>
    </row>
    <row r="30" ht="12.75">
      <c r="C30" s="1" t="s">
        <v>72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2"/>
  <sheetViews>
    <sheetView workbookViewId="0" topLeftCell="A1">
      <selection activeCell="B8" sqref="B8:B26"/>
    </sheetView>
  </sheetViews>
  <sheetFormatPr defaultColWidth="9.00390625" defaultRowHeight="12.75"/>
  <cols>
    <col min="1" max="1" width="4.75390625" style="0" bestFit="1" customWidth="1"/>
    <col min="2" max="2" width="23.125" style="0" customWidth="1"/>
    <col min="3" max="3" width="17.25390625" style="0" customWidth="1"/>
    <col min="4" max="4" width="10.125" style="0" customWidth="1"/>
    <col min="5" max="5" width="8.375" style="0" customWidth="1"/>
    <col min="6" max="6" width="9.375" style="0" customWidth="1"/>
    <col min="7" max="7" width="13.00390625" style="0" customWidth="1"/>
  </cols>
  <sheetData>
    <row r="1" spans="3:4" ht="12.75">
      <c r="C1" s="8" t="s">
        <v>11</v>
      </c>
      <c r="D1" s="8"/>
    </row>
    <row r="2" spans="3:4" ht="12.75">
      <c r="C2" s="8" t="s">
        <v>71</v>
      </c>
      <c r="D2" s="8"/>
    </row>
    <row r="3" spans="3:4" ht="12.75">
      <c r="C3" s="8" t="s">
        <v>12</v>
      </c>
      <c r="D3" s="8"/>
    </row>
    <row r="4" ht="12.75">
      <c r="B4" t="s">
        <v>19</v>
      </c>
    </row>
    <row r="6" spans="3:7" ht="12.75">
      <c r="C6" s="23" t="s">
        <v>70</v>
      </c>
      <c r="D6" s="22"/>
      <c r="E6" s="24" t="s">
        <v>65</v>
      </c>
      <c r="F6" s="24" t="s">
        <v>66</v>
      </c>
      <c r="G6" s="13" t="s">
        <v>69</v>
      </c>
    </row>
    <row r="7" spans="1:7" ht="12.75">
      <c r="A7" s="6" t="s">
        <v>14</v>
      </c>
      <c r="B7" s="23" t="s">
        <v>17</v>
      </c>
      <c r="C7" s="7" t="s">
        <v>68</v>
      </c>
      <c r="D7" s="23" t="s">
        <v>67</v>
      </c>
      <c r="E7" s="25"/>
      <c r="F7" s="25"/>
      <c r="G7" s="14"/>
    </row>
    <row r="8" spans="1:7" ht="12.75">
      <c r="A8" s="6">
        <v>1</v>
      </c>
      <c r="B8" s="6" t="s">
        <v>47</v>
      </c>
      <c r="C8" s="7"/>
      <c r="D8" s="7"/>
      <c r="E8" s="14"/>
      <c r="F8" s="26"/>
      <c r="G8" s="14"/>
    </row>
    <row r="9" spans="1:7" ht="12.75">
      <c r="A9" s="6">
        <v>2</v>
      </c>
      <c r="B9" s="6" t="s">
        <v>48</v>
      </c>
      <c r="C9" s="7"/>
      <c r="D9" s="7"/>
      <c r="E9" s="7"/>
      <c r="F9" s="19"/>
      <c r="G9" s="7"/>
    </row>
    <row r="10" spans="1:7" ht="12.75">
      <c r="A10" s="6">
        <v>3</v>
      </c>
      <c r="B10" s="6" t="s">
        <v>49</v>
      </c>
      <c r="C10" s="7"/>
      <c r="D10" s="7"/>
      <c r="E10" s="7"/>
      <c r="F10" s="19"/>
      <c r="G10" s="7"/>
    </row>
    <row r="11" spans="1:7" ht="12.75">
      <c r="A11" s="6">
        <v>4</v>
      </c>
      <c r="B11" s="6" t="s">
        <v>50</v>
      </c>
      <c r="C11" s="7"/>
      <c r="D11" s="7"/>
      <c r="E11" s="7"/>
      <c r="F11" s="19"/>
      <c r="G11" s="7"/>
    </row>
    <row r="12" spans="1:7" ht="12.75">
      <c r="A12" s="6">
        <v>5</v>
      </c>
      <c r="B12" s="6" t="s">
        <v>51</v>
      </c>
      <c r="C12" s="7"/>
      <c r="D12" s="7"/>
      <c r="E12" s="7"/>
      <c r="F12" s="19"/>
      <c r="G12" s="7"/>
    </row>
    <row r="13" spans="1:7" ht="12.75">
      <c r="A13" s="6">
        <v>6</v>
      </c>
      <c r="B13" s="6" t="s">
        <v>52</v>
      </c>
      <c r="C13" s="7"/>
      <c r="D13" s="7"/>
      <c r="E13" s="7"/>
      <c r="F13" s="19"/>
      <c r="G13" s="7"/>
    </row>
    <row r="14" spans="1:7" ht="12.75">
      <c r="A14" s="6">
        <v>7</v>
      </c>
      <c r="B14" s="6" t="s">
        <v>53</v>
      </c>
      <c r="C14" s="7"/>
      <c r="D14" s="7"/>
      <c r="E14" s="7"/>
      <c r="F14" s="19"/>
      <c r="G14" s="7"/>
    </row>
    <row r="15" spans="1:7" ht="12.75">
      <c r="A15" s="6">
        <v>8</v>
      </c>
      <c r="B15" s="6" t="s">
        <v>54</v>
      </c>
      <c r="C15" s="7"/>
      <c r="D15" s="7"/>
      <c r="E15" s="7"/>
      <c r="F15" s="19"/>
      <c r="G15" s="7"/>
    </row>
    <row r="16" spans="1:7" ht="12.75">
      <c r="A16" s="6">
        <v>9</v>
      </c>
      <c r="B16" s="6" t="s">
        <v>55</v>
      </c>
      <c r="C16" s="7"/>
      <c r="D16" s="7"/>
      <c r="E16" s="7"/>
      <c r="F16" s="19"/>
      <c r="G16" s="7"/>
    </row>
    <row r="17" spans="1:7" ht="12.75">
      <c r="A17" s="6">
        <v>10</v>
      </c>
      <c r="B17" s="6" t="s">
        <v>56</v>
      </c>
      <c r="C17" s="7"/>
      <c r="D17" s="7"/>
      <c r="E17" s="7"/>
      <c r="F17" s="19"/>
      <c r="G17" s="7"/>
    </row>
    <row r="18" spans="1:7" ht="12.75">
      <c r="A18" s="6">
        <v>11</v>
      </c>
      <c r="B18" s="6" t="s">
        <v>57</v>
      </c>
      <c r="C18" s="7"/>
      <c r="D18" s="7"/>
      <c r="E18" s="7"/>
      <c r="F18" s="19"/>
      <c r="G18" s="7"/>
    </row>
    <row r="19" spans="1:7" ht="12.75">
      <c r="A19" s="6">
        <v>12</v>
      </c>
      <c r="B19" s="6" t="s">
        <v>58</v>
      </c>
      <c r="C19" s="7"/>
      <c r="D19" s="7"/>
      <c r="E19" s="7"/>
      <c r="F19" s="19"/>
      <c r="G19" s="7"/>
    </row>
    <row r="20" spans="1:7" ht="12.75">
      <c r="A20" s="6">
        <v>13</v>
      </c>
      <c r="B20" s="6" t="s">
        <v>59</v>
      </c>
      <c r="C20" s="7"/>
      <c r="D20" s="7"/>
      <c r="E20" s="7"/>
      <c r="F20" s="19"/>
      <c r="G20" s="7"/>
    </row>
    <row r="21" spans="1:7" ht="12.75">
      <c r="A21" s="6">
        <v>14</v>
      </c>
      <c r="B21" s="6" t="s">
        <v>60</v>
      </c>
      <c r="C21" s="7"/>
      <c r="D21" s="7"/>
      <c r="E21" s="7"/>
      <c r="F21" s="19"/>
      <c r="G21" s="7"/>
    </row>
    <row r="22" spans="1:7" ht="12.75">
      <c r="A22" s="6">
        <v>15</v>
      </c>
      <c r="B22" s="6" t="s">
        <v>61</v>
      </c>
      <c r="C22" s="7"/>
      <c r="D22" s="7"/>
      <c r="E22" s="7"/>
      <c r="F22" s="19"/>
      <c r="G22" s="7"/>
    </row>
    <row r="23" spans="1:7" ht="12.75">
      <c r="A23" s="6">
        <v>16</v>
      </c>
      <c r="B23" s="6" t="s">
        <v>62</v>
      </c>
      <c r="C23" s="7"/>
      <c r="D23" s="7"/>
      <c r="E23" s="7"/>
      <c r="F23" s="19"/>
      <c r="G23" s="7"/>
    </row>
    <row r="24" spans="1:7" ht="12.75">
      <c r="A24" s="6">
        <v>17</v>
      </c>
      <c r="B24" s="6" t="s">
        <v>63</v>
      </c>
      <c r="C24" s="7"/>
      <c r="D24" s="7"/>
      <c r="E24" s="7"/>
      <c r="F24" s="19"/>
      <c r="G24" s="7"/>
    </row>
    <row r="25" spans="1:7" ht="12.75">
      <c r="A25" s="6">
        <v>18</v>
      </c>
      <c r="B25" s="6" t="s">
        <v>64</v>
      </c>
      <c r="C25" s="7"/>
      <c r="D25" s="7"/>
      <c r="E25" s="7"/>
      <c r="F25" s="19"/>
      <c r="G25" s="7"/>
    </row>
    <row r="26" spans="1:7" ht="12.75">
      <c r="A26" s="6">
        <v>19</v>
      </c>
      <c r="B26" s="30" t="s">
        <v>80</v>
      </c>
      <c r="C26" s="7"/>
      <c r="D26" s="7"/>
      <c r="E26" s="7"/>
      <c r="F26" s="19"/>
      <c r="G26" s="7"/>
    </row>
    <row r="27" spans="1:7" ht="12.75">
      <c r="A27" s="6">
        <v>20</v>
      </c>
      <c r="B27" s="6"/>
      <c r="C27" s="7"/>
      <c r="D27" s="7"/>
      <c r="E27" s="7"/>
      <c r="F27" s="19"/>
      <c r="G27" s="7"/>
    </row>
    <row r="28" spans="1:7" ht="12.75">
      <c r="A28" s="30">
        <v>21</v>
      </c>
      <c r="B28" s="30"/>
      <c r="C28" s="6"/>
      <c r="D28" s="6"/>
      <c r="E28" s="32"/>
      <c r="F28" s="33"/>
      <c r="G28" s="6"/>
    </row>
    <row r="29" spans="5:6" ht="12.75">
      <c r="E29" s="3"/>
      <c r="F29" s="4"/>
    </row>
    <row r="30" spans="2:6" ht="12.75">
      <c r="B30" t="s">
        <v>73</v>
      </c>
      <c r="C30" s="27"/>
      <c r="E30" s="3"/>
      <c r="F30" s="4"/>
    </row>
    <row r="32" ht="12.75">
      <c r="B32" s="1" t="s">
        <v>72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Amfisa</cp:lastModifiedBy>
  <cp:lastPrinted>2009-09-20T09:53:56Z</cp:lastPrinted>
  <dcterms:created xsi:type="dcterms:W3CDTF">1998-03-01T15:35:19Z</dcterms:created>
  <dcterms:modified xsi:type="dcterms:W3CDTF">2009-09-24T06:25:19Z</dcterms:modified>
  <cp:category/>
  <cp:version/>
  <cp:contentType/>
  <cp:contentStatus/>
</cp:coreProperties>
</file>